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контракт нархлар\2025-2026\"/>
    </mc:Choice>
  </mc:AlternateContent>
  <xr:revisionPtr revIDLastSave="0" documentId="13_ncr:1_{6D0C13EF-62AD-4007-8A9D-C9000CC87159}" xr6:coauthVersionLast="36" xr6:coauthVersionMax="36" xr10:uidLastSave="{00000000-0000-0000-0000-000000000000}"/>
  <bookViews>
    <workbookView xWindow="0" yWindow="0" windowWidth="28800" windowHeight="12375" activeTab="2" xr2:uid="{00000000-000D-0000-FFFF-FFFF00000000}"/>
  </bookViews>
  <sheets>
    <sheet name="1-2-kurslar" sheetId="1" r:id="rId1"/>
    <sheet name="yuqori kurslar" sheetId="3" r:id="rId2"/>
    <sheet name="bitiruvchi kurslar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J21" i="2"/>
  <c r="J19" i="2"/>
  <c r="J12" i="2"/>
  <c r="J9" i="2"/>
  <c r="I7" i="2"/>
  <c r="I20" i="2"/>
  <c r="I18" i="2"/>
  <c r="I13" i="2"/>
  <c r="I10" i="2"/>
  <c r="I24" i="3"/>
  <c r="I22" i="3"/>
  <c r="J24" i="3" s="1"/>
  <c r="I25" i="3"/>
  <c r="J27" i="3" s="1"/>
  <c r="I19" i="3"/>
  <c r="I21" i="3" s="1"/>
  <c r="I15" i="3"/>
  <c r="J17" i="3" s="1"/>
  <c r="I12" i="3"/>
  <c r="J14" i="3" s="1"/>
  <c r="I9" i="3"/>
  <c r="I11" i="3" s="1"/>
  <c r="I8" i="3"/>
  <c r="I6" i="3"/>
  <c r="J8" i="3" s="1"/>
  <c r="I24" i="1"/>
  <c r="J30" i="1"/>
  <c r="I28" i="1"/>
  <c r="I30" i="1" s="1"/>
  <c r="J27" i="1"/>
  <c r="I27" i="1"/>
  <c r="I25" i="1"/>
  <c r="J20" i="1"/>
  <c r="I17" i="1"/>
  <c r="J14" i="1"/>
  <c r="I14" i="1"/>
  <c r="J11" i="1"/>
  <c r="I22" i="1"/>
  <c r="J24" i="1" s="1"/>
  <c r="I18" i="1"/>
  <c r="I20" i="1" s="1"/>
  <c r="I15" i="1"/>
  <c r="J17" i="1" s="1"/>
  <c r="I12" i="1"/>
  <c r="I9" i="1"/>
  <c r="I11" i="1" s="1"/>
  <c r="I6" i="1"/>
  <c r="J8" i="1" s="1"/>
  <c r="J21" i="3" l="1"/>
  <c r="I17" i="3"/>
  <c r="J11" i="3"/>
  <c r="I14" i="3"/>
  <c r="I27" i="3"/>
  <c r="I8" i="1"/>
</calcChain>
</file>

<file path=xl/sharedStrings.xml><?xml version="1.0" encoding="utf-8"?>
<sst xmlns="http://schemas.openxmlformats.org/spreadsheetml/2006/main" count="408" uniqueCount="96">
  <si>
    <t>№</t>
  </si>
  <si>
    <t>Таълим йўналишлари (мутахассисликлар)</t>
  </si>
  <si>
    <t>МХТЭКМ баробар</t>
  </si>
  <si>
    <t>11 548 610</t>
  </si>
  <si>
    <t>6 412 610</t>
  </si>
  <si>
    <t>12 227 940</t>
  </si>
  <si>
    <t>7 091 940</t>
  </si>
  <si>
    <t>Хорижий тил ва адабиёти(инглиз тили), адабиётшунослик (рус адабиёти), она тили ва адабиёти (рус тили), лингвистика:рус тили</t>
  </si>
  <si>
    <t>12 907 270</t>
  </si>
  <si>
    <t>7 771 270</t>
  </si>
  <si>
    <t>13 586 600</t>
  </si>
  <si>
    <t>8 450 600</t>
  </si>
  <si>
    <t>чегирмадан олдинги миқдор</t>
  </si>
  <si>
    <t>стипендиялик</t>
  </si>
  <si>
    <t>стипендиясиз</t>
  </si>
  <si>
    <t>-</t>
  </si>
  <si>
    <t>Лингвистика (инглиз, немис, француз, испан, хитой, корейс, япон тили) қиёсий тилшунослик, лингвистик таржимашунослик, адабиётшунослик (инглиз адабиёти), Синхрон таржима, Маданиятлараро коммуникацияларнинг лингвистик таъминоти (инглиз тили), бадий таржима</t>
  </si>
  <si>
    <r>
      <t xml:space="preserve">10% чегирма </t>
    </r>
    <r>
      <rPr>
        <i/>
        <sz val="22"/>
        <color theme="1"/>
        <rFont val="Times New Roman"/>
        <family val="1"/>
        <charset val="204"/>
      </rPr>
      <t>(стипендиясиз миқдорга нисбатан)</t>
    </r>
  </si>
  <si>
    <r>
      <t xml:space="preserve">10% чегирма </t>
    </r>
    <r>
      <rPr>
        <i/>
        <sz val="18"/>
        <color theme="1"/>
        <rFont val="Times New Roman"/>
        <family val="1"/>
        <charset val="204"/>
      </rPr>
      <t>(стипендиясиз миқдорга нисбатан)</t>
    </r>
  </si>
  <si>
    <t>1-to'lov</t>
  </si>
  <si>
    <t>2-to'lov</t>
  </si>
  <si>
    <t>3-to'lov</t>
  </si>
  <si>
    <t>4-to'lov</t>
  </si>
  <si>
    <t>Taʼlim turi (kunduzgi)</t>
  </si>
  <si>
    <t>Fakultetlar</t>
  </si>
  <si>
    <t>Taʼlim yoʼnalishlari (mutaxassisliklar)</t>
  </si>
  <si>
    <t>stipendiyalik</t>
  </si>
  <si>
    <t>stipendiyasiz</t>
  </si>
  <si>
    <t>Ingliz tili 
1-fakulteti, 
Ingliz tili 
2-fakulteti, 
Ingliz tili
3-fakulteti 
Rus filologiyasi fakulteti,</t>
  </si>
  <si>
    <t>Bakalavr</t>
  </si>
  <si>
    <t>Xalqaro jurnalistka, 
Аxborot xizmati va jamoatchilik bilan aloqalar,
Siyosatshunoslik, 
Sotsiologiya</t>
  </si>
  <si>
    <t>Siyosatshunoslik, 
Xalqaro jurnalistika, 
Аxborot xizmati va jamoatchilik bilan aloqalar</t>
  </si>
  <si>
    <t>Xorijiy til va adabiyoti(ingliz tili), адабиётшунослик (рус адабиёти), она тили ва адабиёти (рус тили), лингвистика:рус тили</t>
  </si>
  <si>
    <t>Лингвистика (инглиз, немис, француз, испан, хитой, корейс, япон тили) қиёсий тилшунослик, лингвистик таржимашунослик, адабиётшунослик (инглиз адабиёти), Синхрон таржима, Маданиятлараро коммуникацияларнинг лингвистик таъминоти (ingliz tili), бадий таржима</t>
  </si>
  <si>
    <t>kechki taʼlim</t>
  </si>
  <si>
    <t>Filologiya va tillarni oʼqitish: ( ingliz tili, nemis tili, frantsuz tili, ispan tili, xitoy tili, yapon tili arab tili, turk tili), 
Tarjima nazariyasi va amaliyoti ( tillar boʼyicha)</t>
  </si>
  <si>
    <t>Magistratura,
ikkinchi mutaxasislik (Kunduzgi ta'lim)</t>
  </si>
  <si>
    <t xml:space="preserve">2-mutaxasislik (kechki taʼlim va sirtqi taʼlim)                     </t>
  </si>
  <si>
    <t>Sirtqi ta'lim</t>
  </si>
  <si>
    <t xml:space="preserve">Xalqaro jurnalistika,
 Axborot xizmati va jamoatchilik bilan aloqalar, 
</t>
  </si>
  <si>
    <t>Xorijiy til va adabiyoti(ingliz tili),  
Filologiya va tillarni o'qitish: rus tili, 
o'zga tilli guruhlarda: rus tili, 
Xalqaro jurnalistika, 
Axborot xizmati va jamoatchilik bilan aloqalar, 
siyosatshunoslik</t>
  </si>
  <si>
    <t>Filologiya va tillarni oʼqitish: (ingliz tili, nemis tili, frantsuz tili, koreys tili, ispan tili, yapon tili, xitoy tili arab tili, turk tili), 
tarjima nazariyasi va amaliyoti (barcha tillar)</t>
  </si>
  <si>
    <t>1-ilova</t>
  </si>
  <si>
    <t>Filologiya fakulteti, 
Sharq filologiyasi fakulteti, 
Roman-german fakulteti,
 Tarjimonlik fakulteti,</t>
  </si>
  <si>
    <t>Media va komunikatsiya fakulteti</t>
  </si>
  <si>
    <t>Xorijiy til va adabiyoti(ingliz tili), 
Filologiya va tillarni oʼqitish: rus tili, 
Oʼzga tilli guruhlarda: rus tili, 
Xalqaro jurnalistika, 
Аxborot xizmati va jamoatchilik bilan aloqalar, 
Siyosatshunoslik</t>
  </si>
  <si>
    <t>Oʼzga tilli guruhlarda: rus tili</t>
  </si>
  <si>
    <t>Xalqaro jurnalistika,
 Аxborot xizmati va jamoatchilik bilan aloqalar, 
Siyosatshunoslik</t>
  </si>
  <si>
    <t xml:space="preserve">                                                                               so'mda</t>
  </si>
  <si>
    <t>2-ilova</t>
  </si>
  <si>
    <t>3-Ilova</t>
  </si>
  <si>
    <t>Jurnalistka, Аxborot xizmati va jamoatchilik bilan aloqalar 
Siyosatshunoslik, Sotsiologiya</t>
  </si>
  <si>
    <t>Taʼlim yoʼnalishlar</t>
  </si>
  <si>
    <t>Magistratura
 va 
ikkinchi mutaxasislik</t>
  </si>
  <si>
    <t>Lingvistika (ingliz, nemis, frantsuz, ispan, xitoy, koreys, yapon, arab tillari) qiyosiy tilshunoslik, lingvistik tarjimashunoslik (barcha til) , adabiyotshunoslik (ingliz adabiyoti), Sinxron tarjima, Badiiy tarjima, Tarjima nazariyasi va amaliyoti (barcha tillar), Filologiya va tillarni oʼqitish ( ingliz tili, nemis tili, frantsuz tili, ispan tili, xitoy tili, yapon tili, koreys tili, arab tili, turk tili)</t>
  </si>
  <si>
    <t>Xorijiy til va adabiyoti(ingliz tili), Tarjima nazariyasi va amaliyoti ( tillar boʼyicha), filologiya va tillarni oʼqitish: rus tili, oʼzga tilli guruhlarda rus tili, Siyosatshunoslik,</t>
  </si>
  <si>
    <t>Filologiya va tillarni oʼqitish ( ingliz tili, nemis tili, frantsuz tili, ispan tili, xitoy tili, yapon tili)</t>
  </si>
  <si>
    <t>Xorijiy til va adabiyoti(ingliz tili), filologiya va tillarni oʼqitish: rus tili, oʼzga tilli guruhlarda rus tili, Xalqaro jurnalistika, Аxborot xizmati va jamoatchilik bilan aloqalar, Siyosatshunoslik</t>
  </si>
  <si>
    <t>Filologiya va tillarni oʼqitish ( ingliz tili, nemis tili, frantsuz tili, koreys tili, ispan tili, yapon tili, xitoy tili), tarjima nazariyasi va amaliyoti (barcha tillar)</t>
  </si>
  <si>
    <t>Xalqaro jurnalistika,, Аxborot xizmati va jamoatchilik bilan aloqalar, Siyosatshunoslik</t>
  </si>
  <si>
    <t>Izoh: Oʼrtacha stipendiya miqdori 517880 soʼm
4-kurslarda faqat stipendiyalik toʼlovda 571880*2=1035760 sum iyul avgust oylari chegirib tashlangan</t>
  </si>
  <si>
    <t>Filologiya va tillarni oʼqitish ( ingliz tili, nemis tili, frantsuz tili, ispan tili, xitoy tili, yapon tili, koreys tili, arab tili, turk tili) 
Tarjima nazariyasi va amaliyoti ( tillar boʼyicha), Gid hamrohligi va tarjimonlik faoliyati (ingliz tili), Madaniyatlararo kommunikatsiyalarning lingvistik taʼminoti (ingliz tili)</t>
  </si>
  <si>
    <t>Xorijiy til va adabiyoti(ingliz tili), 
Maktabgacha taʼlimda xorijiy til (ingliz tili), filologiya va tillarni oʼqitish: rus tili, 
oʼzga tilli guruhlarda rus tili</t>
  </si>
  <si>
    <t>Xorijiy til va adabiyoti(ingliz tili), 
adabiyotshunoslik (rus adabiyoti), ona tili va adabiyoti (rus tili), lingvistika:rus tili, filologiya va tillarni uqitish:(rus tili), 
oʼzga tilli guruhlarda rus tili</t>
  </si>
  <si>
    <t xml:space="preserve">                                                                                         so'mda</t>
  </si>
  <si>
    <r>
      <t xml:space="preserve">Xorijiy til va adabiyoti: </t>
    </r>
    <r>
      <rPr>
        <sz val="22"/>
        <color theme="1"/>
        <rFont val="Times New Roman"/>
        <family val="1"/>
        <charset val="204"/>
      </rPr>
      <t>(ingliz tili)</t>
    </r>
    <r>
      <rPr>
        <b/>
        <sz val="22"/>
        <color theme="1"/>
        <rFont val="Times New Roman"/>
        <family val="1"/>
        <charset val="204"/>
      </rPr>
      <t xml:space="preserve">, Maktabgacha taʼlimda xorijiy til 
</t>
    </r>
    <r>
      <rPr>
        <sz val="22"/>
        <color theme="1"/>
        <rFont val="Times New Roman"/>
        <family val="1"/>
        <charset val="204"/>
      </rPr>
      <t>(ingliz tili)</t>
    </r>
    <r>
      <rPr>
        <b/>
        <sz val="22"/>
        <color theme="1"/>
        <rFont val="Times New Roman"/>
        <family val="1"/>
        <charset val="204"/>
      </rPr>
      <t xml:space="preserve">, 
Filologiya va tillarni oʼqitish: </t>
    </r>
    <r>
      <rPr>
        <sz val="22"/>
        <color theme="1"/>
        <rFont val="Times New Roman"/>
        <family val="1"/>
        <charset val="204"/>
      </rPr>
      <t>rus tili</t>
    </r>
    <r>
      <rPr>
        <b/>
        <sz val="22"/>
        <color theme="1"/>
        <rFont val="Times New Roman"/>
        <family val="1"/>
        <charset val="204"/>
      </rPr>
      <t xml:space="preserve">,
 oʼzga tilli guruhlarda: </t>
    </r>
    <r>
      <rPr>
        <sz val="22"/>
        <color theme="1"/>
        <rFont val="Times New Roman"/>
        <family val="1"/>
        <charset val="204"/>
      </rPr>
      <t>rus tili</t>
    </r>
  </si>
  <si>
    <r>
      <t>Filologiya va tillarni oʼqitish</t>
    </r>
    <r>
      <rPr>
        <sz val="22"/>
        <color theme="1"/>
        <rFont val="Times New Roman"/>
        <family val="1"/>
        <charset val="204"/>
      </rPr>
      <t xml:space="preserve"> (ingliz tili, nemis tili, frantsuz tili, ispan tili, xitoy tili, yapon tili, koreys tili, arab tili, turk tili) </t>
    </r>
    <r>
      <rPr>
        <b/>
        <sz val="22"/>
        <color theme="1"/>
        <rFont val="Times New Roman"/>
        <family val="1"/>
        <charset val="204"/>
      </rPr>
      <t xml:space="preserve">
Tarjima nazariyasi va amaliyoti </t>
    </r>
    <r>
      <rPr>
        <sz val="22"/>
        <color theme="1"/>
        <rFont val="Times New Roman"/>
        <family val="1"/>
        <charset val="204"/>
      </rPr>
      <t>(tillar boʼyicha),</t>
    </r>
    <r>
      <rPr>
        <b/>
        <sz val="22"/>
        <color theme="1"/>
        <rFont val="Times New Roman"/>
        <family val="1"/>
        <charset val="204"/>
      </rPr>
      <t xml:space="preserve"> 
Gid hamrohligi va tarjimonlik faoliyati </t>
    </r>
    <r>
      <rPr>
        <sz val="22"/>
        <color theme="1"/>
        <rFont val="Times New Roman"/>
        <family val="1"/>
        <charset val="204"/>
      </rPr>
      <t xml:space="preserve">(ingliz tili), </t>
    </r>
    <r>
      <rPr>
        <b/>
        <sz val="22"/>
        <color theme="1"/>
        <rFont val="Times New Roman"/>
        <family val="1"/>
        <charset val="204"/>
      </rPr>
      <t xml:space="preserve">
Madaniyatlararo kommunikatsiyalarning lingvistik taʼminoti </t>
    </r>
    <r>
      <rPr>
        <sz val="22"/>
        <color theme="1"/>
        <rFont val="Times New Roman"/>
        <family val="1"/>
        <charset val="204"/>
      </rPr>
      <t>(ingliz tili)</t>
    </r>
  </si>
  <si>
    <t xml:space="preserve">
Xalqaro munosabatlar</t>
  </si>
  <si>
    <r>
      <t xml:space="preserve">Magistratura: </t>
    </r>
    <r>
      <rPr>
        <sz val="22"/>
        <color theme="1"/>
        <rFont val="Times New Roman"/>
        <family val="1"/>
        <charset val="204"/>
      </rPr>
      <t xml:space="preserve">Lingvistika (ingliz, nemis, frantsuz, ispan, xitoy, koreys, yapon, arab tillari), qiyosiy tilshunoslik, lingvistik tarjimashunoslik (barcha til), adabiyotshunoslik (ingliz adabiyoti)
Sinxron tarjima, Badiiy tarjima, Tarjima nazariyasi va amaliyoti (barcha tillar) </t>
    </r>
    <r>
      <rPr>
        <b/>
        <sz val="22"/>
        <color theme="1"/>
        <rFont val="Times New Roman"/>
        <family val="1"/>
        <charset val="204"/>
      </rPr>
      <t xml:space="preserve">
2-mutaxasislik: </t>
    </r>
    <r>
      <rPr>
        <sz val="22"/>
        <color theme="1"/>
        <rFont val="Times New Roman"/>
        <family val="1"/>
        <charset val="204"/>
      </rPr>
      <t>Filologiya va tillarni oʼqitish (ingliz tili, nemis tili, frantsuz tili, ispan tili, xitoy tili, yapon tili, koreys tili, arab tili, turk tili)</t>
    </r>
  </si>
  <si>
    <t>Kechki taʼlim</t>
  </si>
  <si>
    <t xml:space="preserve">               Taʼlim yoʼnalishlari </t>
  </si>
  <si>
    <t xml:space="preserve">             Taʼlim yoʼnalishlari </t>
  </si>
  <si>
    <t xml:space="preserve">                                                                          so'mda</t>
  </si>
  <si>
    <t xml:space="preserve">                      Taʼlim yoʼnalishlari </t>
  </si>
  <si>
    <t xml:space="preserve">                Taʼlim yoʼnalishlari </t>
  </si>
  <si>
    <r>
      <t>Filologiya va tillarni oʼqitish:</t>
    </r>
    <r>
      <rPr>
        <sz val="22"/>
        <color theme="1"/>
        <rFont val="Times New Roman"/>
        <family val="1"/>
        <charset val="204"/>
      </rPr>
      <t xml:space="preserve"> (ingliz tili, nemis tili, frantsuz tili, koreys tili, ispan tili, yapon tili, xitoy tili arab tili, turk tili), </t>
    </r>
    <r>
      <rPr>
        <b/>
        <sz val="22"/>
        <color theme="1"/>
        <rFont val="Times New Roman"/>
        <family val="1"/>
        <charset val="204"/>
      </rPr>
      <t xml:space="preserve">
tarjima nazariyasi va amaliyoti </t>
    </r>
    <r>
      <rPr>
        <sz val="22"/>
        <color theme="1"/>
        <rFont val="Times New Roman"/>
        <family val="1"/>
        <charset val="204"/>
      </rPr>
      <t>(barcha tillar)</t>
    </r>
  </si>
  <si>
    <r>
      <t>Filologiya va tillarni oʼqitish:</t>
    </r>
    <r>
      <rPr>
        <sz val="22"/>
        <color theme="1"/>
        <rFont val="Times New Roman"/>
        <family val="1"/>
        <charset val="204"/>
      </rPr>
      <t xml:space="preserve"> ( ingliz tili, nemis tili, frantsuz tili, ispan tili, xitoy tili, yapon tili arab tili, turk tili), </t>
    </r>
    <r>
      <rPr>
        <b/>
        <sz val="22"/>
        <color theme="1"/>
        <rFont val="Times New Roman"/>
        <family val="1"/>
        <charset val="204"/>
      </rPr>
      <t xml:space="preserve">
Tarjima nazariyasi va amaliyoti </t>
    </r>
    <r>
      <rPr>
        <sz val="22"/>
        <color theme="1"/>
        <rFont val="Times New Roman"/>
        <family val="1"/>
        <charset val="204"/>
      </rPr>
      <t>( tillar boʼyicha)</t>
    </r>
  </si>
  <si>
    <t>Xorijiy til va adabiyoti (ingliz tili),
Filologiya va tillarni oʼqitish: rus tili, 
Oʼzga tilli guruhlarda: rus tili, 
Siyosatshunoslik,</t>
  </si>
  <si>
    <r>
      <t>Filologiya va tillarni oʼqitish</t>
    </r>
    <r>
      <rPr>
        <sz val="22"/>
        <color theme="1"/>
        <rFont val="Times New Roman"/>
        <family val="1"/>
        <charset val="204"/>
      </rPr>
      <t xml:space="preserve"> (ingliz tili, nemis tili, frantsuz tili, ispan tili, xitoy tili, yapon tili, koreys tili, arab tili, turk tili) </t>
    </r>
    <r>
      <rPr>
        <b/>
        <sz val="22"/>
        <color theme="1"/>
        <rFont val="Times New Roman"/>
        <family val="1"/>
        <charset val="204"/>
      </rPr>
      <t xml:space="preserve">
Tarjima nazariyasi va amaliyoti </t>
    </r>
    <r>
      <rPr>
        <sz val="22"/>
        <color theme="1"/>
        <rFont val="Times New Roman"/>
        <family val="1"/>
        <charset val="204"/>
      </rPr>
      <t>( tillar boʼyicha),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
</t>
    </r>
    <r>
      <rPr>
        <b/>
        <sz val="22"/>
        <color theme="1"/>
        <rFont val="Times New Roman"/>
        <family val="1"/>
        <charset val="204"/>
      </rPr>
      <t>Kompyuter lingvistikasi</t>
    </r>
  </si>
  <si>
    <r>
      <rPr>
        <b/>
        <sz val="22"/>
        <color theme="1"/>
        <rFont val="Times New Roman"/>
        <family val="1"/>
        <charset val="204"/>
      </rPr>
      <t xml:space="preserve">Magistratura: </t>
    </r>
    <r>
      <rPr>
        <sz val="22"/>
        <color theme="1"/>
        <rFont val="Times New Roman"/>
        <family val="1"/>
        <charset val="204"/>
      </rPr>
      <t xml:space="preserve">Xorijiy til va adabiyoti (ingliz tili), 
adabiyotshunoslik (rus adabiyoti), 
ona tili va adabiyoti (rus tili), 
lingvistika:rus tili, 
</t>
    </r>
  </si>
  <si>
    <r>
      <rPr>
        <b/>
        <sz val="22"/>
        <color theme="1"/>
        <rFont val="Times New Roman"/>
        <family val="1"/>
        <charset val="204"/>
      </rPr>
      <t>Magistratura:</t>
    </r>
    <r>
      <rPr>
        <sz val="22"/>
        <color theme="1"/>
        <rFont val="Times New Roman"/>
        <family val="1"/>
        <charset val="204"/>
      </rPr>
      <t xml:space="preserve"> Lingvistika (ingliz, nemis, frantsuz, ispan, xitoy, koreys, yapon, arab tillari), qiyosiy tilshunoslik, lingvistik tarjimashunoslik (barcha til), adabiyotshunoslik (ingliz adabiyoti)
Sinxron tarjima, Badiiy tarjima, Tarjima nazariyasi va amaliyoti (barcha tillar) 
</t>
    </r>
  </si>
  <si>
    <t>Xorijiy til va adabiyoti: (ingliz tili), 
Filologiya va tillarni o'qitish: rus tili,
 ona tili va adabiyot: rus tili</t>
  </si>
  <si>
    <t xml:space="preserve">Xorijiy til va adabiyoti (ingliz tili),
Filologiya va tillarni o'qitish: rus tili, 
</t>
  </si>
  <si>
    <t>Xorijiy til va adabiyoti (ingliz tili), 
adabiyotshunoslik (rus adabiyoti), 
ona tili va adabiyoti (rus tili), 
lingvistika:rus tili, 
filologiya va tillarni o'qitish:(rus tili), 
oʼzga tilli guruhlarda rus tili</t>
  </si>
  <si>
    <t>Jahon iqtisodiyoti va xalqaro iqtisodiy munosabatlar,
Xalqaro munosabatlar</t>
  </si>
  <si>
    <t>Xalqaro jurnalistika fakulteti</t>
  </si>
  <si>
    <t>Menejment</t>
  </si>
  <si>
    <t xml:space="preserve"> 1-2-kurs 2025-2026 o'quv yilida bitta talabani bazaviy kontrakt to'loviga nisbatan 15 foiz oshirilgan miqdori</t>
  </si>
  <si>
    <r>
      <t xml:space="preserve">2025-2026 o'quv yilida Oʼzbekiston davlat jahon tillari universiteti taʼlim yo'nalishlari bo'yicha </t>
    </r>
    <r>
      <rPr>
        <b/>
        <sz val="48"/>
        <color theme="1"/>
        <rFont val="Times New Roman"/>
        <family val="1"/>
        <charset val="204"/>
      </rPr>
      <t>1-2-kurslar</t>
    </r>
    <r>
      <rPr>
        <b/>
        <sz val="26"/>
        <color theme="1"/>
        <rFont val="Times New Roman"/>
        <family val="1"/>
        <charset val="204"/>
      </rPr>
      <t xml:space="preserve"> uchun bitta 
 talabani to'lov-kontrakt shaklida bir yillik o'qitish qiymati miqdorlari</t>
    </r>
  </si>
  <si>
    <r>
      <t xml:space="preserve">2025-2026 o'quv yilida Oʼzbekiston davlat jahon tillari universiteti taʼlim yoʼnalishlari boʼyicha </t>
    </r>
    <r>
      <rPr>
        <b/>
        <sz val="48"/>
        <color theme="1"/>
        <rFont val="Times New Roman"/>
        <family val="1"/>
        <charset val="204"/>
      </rPr>
      <t>yuqori kurslar</t>
    </r>
    <r>
      <rPr>
        <b/>
        <sz val="36"/>
        <color theme="1"/>
        <rFont val="Times New Roman"/>
        <family val="1"/>
        <charset val="204"/>
      </rPr>
      <t xml:space="preserve"> </t>
    </r>
    <r>
      <rPr>
        <b/>
        <sz val="26"/>
        <color theme="1"/>
        <rFont val="Times New Roman"/>
        <family val="1"/>
        <charset val="204"/>
      </rPr>
      <t>uchun bitta 
 talabani to'lov-kontrakt shaklida bir yillik oʼqitish qiymati miqdorlari</t>
    </r>
  </si>
  <si>
    <t>Magistratura ikkinchi mutaxasislik (Kunduzgi ta'lim)</t>
  </si>
  <si>
    <t>O'zga tilli guruhlarda rus tili</t>
  </si>
  <si>
    <r>
      <t xml:space="preserve">2025-2026 oʼquv yilida Oʼzbekiston davlat jahon tillari universitet  taʼlim yoʼnalishlari boʼyicha </t>
    </r>
    <r>
      <rPr>
        <b/>
        <sz val="20"/>
        <color theme="1"/>
        <rFont val="Times New Roman"/>
        <family val="1"/>
        <charset val="204"/>
      </rPr>
      <t>BITIRUVChI KURSLAR</t>
    </r>
    <r>
      <rPr>
        <b/>
        <sz val="18"/>
        <color theme="1"/>
        <rFont val="Times New Roman"/>
        <family val="1"/>
        <charset val="204"/>
      </rPr>
      <t xml:space="preserve"> uchun bitta 
 talabani toʼlov-kontrakt shaklida bir yillik oʼqitish qiymati miqdorlari</t>
    </r>
  </si>
  <si>
    <r>
      <rPr>
        <b/>
        <sz val="22"/>
        <color theme="1"/>
        <rFont val="Times New Roman"/>
        <family val="1"/>
        <charset val="204"/>
      </rPr>
      <t xml:space="preserve">Ikkinchi oliy: </t>
    </r>
    <r>
      <rPr>
        <sz val="22"/>
        <color theme="1"/>
        <rFont val="Times New Roman"/>
        <family val="1"/>
        <charset val="204"/>
      </rPr>
      <t xml:space="preserve">
Jahon iqtisodiyoti va xalqaro iqtisodiy munosabatlar,
Xalqaro munosabatlar</t>
    </r>
  </si>
  <si>
    <t>Izoh: Oʼrtacha stipendiya miqdori 569670*12=6836040 soʼm</t>
  </si>
  <si>
    <r>
      <rPr>
        <b/>
        <sz val="22"/>
        <color theme="1"/>
        <rFont val="Times New Roman"/>
        <family val="1"/>
        <charset val="204"/>
      </rPr>
      <t xml:space="preserve">Ikkinchi oliy: </t>
    </r>
    <r>
      <rPr>
        <sz val="22"/>
        <color theme="1"/>
        <rFont val="Times New Roman"/>
        <family val="1"/>
        <charset val="204"/>
      </rPr>
      <t xml:space="preserve">
Xalqaro munosabatlar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</si>
</sst>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i/>
      <sz val="22"/>
      <color theme="1"/>
      <name val="Calibri"/>
      <family val="2"/>
      <charset val="204"/>
      <scheme val="minor"/>
    </font>
    <font>
      <i/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sz val="18"/>
      <color theme="1"/>
      <name val="Calibri"/>
      <family val="2"/>
      <charset val="204"/>
      <scheme val="minor"/>
    </font>
    <font>
      <b/>
      <i/>
      <sz val="20"/>
      <color theme="1"/>
      <name val="Calibri"/>
      <family val="2"/>
      <charset val="204"/>
      <scheme val="minor"/>
    </font>
    <font>
      <b/>
      <i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 applyBorder="1" applyAlignment="1">
      <alignment vertical="center" wrapText="1"/>
    </xf>
    <xf numFmtId="0" fontId="0" fillId="0" borderId="0" xfId="0" applyBorder="1"/>
    <xf numFmtId="3" fontId="2" fillId="0" borderId="12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9" xfId="0" applyFont="1" applyFill="1" applyBorder="1"/>
    <xf numFmtId="3" fontId="6" fillId="0" borderId="12" xfId="0" applyNumberFormat="1" applyFont="1" applyFill="1" applyBorder="1" applyAlignment="1">
      <alignment horizontal="center" vertical="center" wrapText="1"/>
    </xf>
    <xf numFmtId="3" fontId="6" fillId="0" borderId="20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Fill="1" applyBorder="1"/>
    <xf numFmtId="0" fontId="6" fillId="0" borderId="15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9" xfId="0" applyFont="1" applyFill="1" applyBorder="1"/>
    <xf numFmtId="0" fontId="6" fillId="0" borderId="12" xfId="0" applyFont="1" applyFill="1" applyBorder="1" applyAlignment="1">
      <alignment vertical="center" wrapText="1"/>
    </xf>
    <xf numFmtId="0" fontId="10" fillId="0" borderId="3" xfId="0" applyFont="1" applyFill="1" applyBorder="1"/>
    <xf numFmtId="0" fontId="6" fillId="0" borderId="7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4" fillId="0" borderId="9" xfId="0" applyFont="1" applyFill="1" applyBorder="1"/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15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19" fillId="0" borderId="4" xfId="0" applyFont="1" applyFill="1" applyBorder="1"/>
    <xf numFmtId="0" fontId="2" fillId="0" borderId="15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9" fillId="0" borderId="9" xfId="0" applyFont="1" applyFill="1" applyBorder="1"/>
    <xf numFmtId="0" fontId="2" fillId="0" borderId="12" xfId="0" applyFont="1" applyFill="1" applyBorder="1" applyAlignment="1">
      <alignment vertical="center" wrapText="1"/>
    </xf>
    <xf numFmtId="0" fontId="19" fillId="0" borderId="3" xfId="0" applyFont="1" applyFill="1" applyBorder="1"/>
    <xf numFmtId="0" fontId="2" fillId="0" borderId="7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20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10" fillId="0" borderId="0" xfId="0" applyFont="1"/>
    <xf numFmtId="0" fontId="23" fillId="0" borderId="0" xfId="0" applyFont="1"/>
    <xf numFmtId="0" fontId="20" fillId="0" borderId="0" xfId="0" applyFont="1" applyAlignment="1">
      <alignment horizontal="right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  <xf numFmtId="3" fontId="6" fillId="0" borderId="15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3" fontId="13" fillId="0" borderId="11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horizontal="center" vertical="center" wrapText="1"/>
    </xf>
    <xf numFmtId="3" fontId="6" fillId="0" borderId="19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textRotation="90" wrapText="1"/>
    </xf>
    <xf numFmtId="3" fontId="6" fillId="0" borderId="14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20" xfId="0" applyNumberFormat="1" applyFont="1" applyFill="1" applyBorder="1" applyAlignment="1">
      <alignment horizontal="center" vertical="center" wrapText="1"/>
    </xf>
    <xf numFmtId="3" fontId="6" fillId="0" borderId="21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right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9" fontId="2" fillId="0" borderId="9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8"/>
  <sheetViews>
    <sheetView zoomScale="40" zoomScaleNormal="40" workbookViewId="0">
      <selection activeCell="K41" sqref="K41:N43"/>
    </sheetView>
  </sheetViews>
  <sheetFormatPr defaultRowHeight="15" x14ac:dyDescent="0.25"/>
  <cols>
    <col min="1" max="1" width="11.140625" customWidth="1"/>
    <col min="2" max="2" width="38.85546875" customWidth="1"/>
    <col min="3" max="3" width="40.28515625" customWidth="1"/>
    <col min="4" max="4" width="87.42578125" customWidth="1"/>
    <col min="5" max="5" width="7.5703125" hidden="1" customWidth="1"/>
    <col min="6" max="6" width="17.42578125" hidden="1" customWidth="1"/>
    <col min="7" max="7" width="16.5703125" hidden="1" customWidth="1"/>
    <col min="8" max="8" width="23" hidden="1" customWidth="1"/>
    <col min="9" max="9" width="23.140625" customWidth="1"/>
    <col min="10" max="10" width="30.7109375" customWidth="1"/>
    <col min="11" max="11" width="26.28515625" customWidth="1"/>
    <col min="12" max="12" width="22.28515625" customWidth="1"/>
    <col min="13" max="13" width="20.28515625" customWidth="1"/>
    <col min="14" max="14" width="22" customWidth="1"/>
    <col min="32" max="32" width="20.5703125" bestFit="1" customWidth="1"/>
  </cols>
  <sheetData>
    <row r="1" spans="1:32" ht="26.25" x14ac:dyDescent="0.4">
      <c r="N1" s="59" t="s">
        <v>42</v>
      </c>
    </row>
    <row r="2" spans="1:32" ht="93" customHeight="1" x14ac:dyDescent="0.25">
      <c r="A2" s="136" t="s">
        <v>88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32" ht="28.5" customHeight="1" thickBot="1" x14ac:dyDescent="0.3">
      <c r="A3" s="143" t="s">
        <v>72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32" ht="87.75" customHeight="1" thickBot="1" x14ac:dyDescent="0.3">
      <c r="A4" s="90" t="s">
        <v>0</v>
      </c>
      <c r="B4" s="141" t="s">
        <v>23</v>
      </c>
      <c r="C4" s="90" t="s">
        <v>24</v>
      </c>
      <c r="D4" s="90" t="s">
        <v>25</v>
      </c>
      <c r="E4" s="115" t="s">
        <v>2</v>
      </c>
      <c r="F4" s="105" t="s">
        <v>12</v>
      </c>
      <c r="G4" s="106"/>
      <c r="H4" s="107" t="s">
        <v>17</v>
      </c>
      <c r="I4" s="105" t="s">
        <v>87</v>
      </c>
      <c r="J4" s="140"/>
      <c r="K4" s="140"/>
      <c r="L4" s="140"/>
      <c r="M4" s="140"/>
      <c r="N4" s="106"/>
    </row>
    <row r="5" spans="1:32" ht="39.75" customHeight="1" thickBot="1" x14ac:dyDescent="0.5">
      <c r="A5" s="92"/>
      <c r="B5" s="142"/>
      <c r="C5" s="91"/>
      <c r="D5" s="92"/>
      <c r="E5" s="116"/>
      <c r="F5" s="13" t="s">
        <v>13</v>
      </c>
      <c r="G5" s="14" t="s">
        <v>14</v>
      </c>
      <c r="H5" s="108"/>
      <c r="I5" s="105" t="s">
        <v>26</v>
      </c>
      <c r="J5" s="140"/>
      <c r="K5" s="137" t="s">
        <v>27</v>
      </c>
      <c r="L5" s="138"/>
      <c r="M5" s="138"/>
      <c r="N5" s="139"/>
    </row>
    <row r="6" spans="1:32" ht="104.25" customHeight="1" thickBot="1" x14ac:dyDescent="0.3">
      <c r="A6" s="90">
        <v>1</v>
      </c>
      <c r="B6" s="90" t="s">
        <v>29</v>
      </c>
      <c r="C6" s="90" t="s">
        <v>28</v>
      </c>
      <c r="D6" s="133" t="s">
        <v>81</v>
      </c>
      <c r="E6" s="90">
        <v>17</v>
      </c>
      <c r="F6" s="5" t="s">
        <v>3</v>
      </c>
      <c r="G6" s="5" t="s">
        <v>4</v>
      </c>
      <c r="H6" s="6">
        <v>641261</v>
      </c>
      <c r="I6" s="84">
        <f>8510000+6836040</f>
        <v>15346040</v>
      </c>
      <c r="J6" s="85"/>
      <c r="K6" s="84">
        <v>8510000</v>
      </c>
      <c r="L6" s="85"/>
      <c r="M6" s="85"/>
      <c r="N6" s="86"/>
    </row>
    <row r="7" spans="1:32" ht="53.25" customHeight="1" thickBot="1" x14ac:dyDescent="0.3">
      <c r="A7" s="91"/>
      <c r="B7" s="91"/>
      <c r="C7" s="91"/>
      <c r="D7" s="131"/>
      <c r="E7" s="91"/>
      <c r="F7" s="5"/>
      <c r="G7" s="5"/>
      <c r="H7" s="6"/>
      <c r="I7" s="6" t="s">
        <v>19</v>
      </c>
      <c r="J7" s="6" t="s">
        <v>20</v>
      </c>
      <c r="K7" s="6" t="s">
        <v>19</v>
      </c>
      <c r="L7" s="6" t="s">
        <v>20</v>
      </c>
      <c r="M7" s="6" t="s">
        <v>21</v>
      </c>
      <c r="N7" s="6" t="s">
        <v>22</v>
      </c>
    </row>
    <row r="8" spans="1:32" ht="77.25" customHeight="1" thickBot="1" x14ac:dyDescent="0.55000000000000004">
      <c r="A8" s="91"/>
      <c r="B8" s="91"/>
      <c r="C8" s="92"/>
      <c r="D8" s="132"/>
      <c r="E8" s="92"/>
      <c r="F8" s="5"/>
      <c r="G8" s="5"/>
      <c r="H8" s="6"/>
      <c r="I8" s="7">
        <f>I6/2</f>
        <v>7673020</v>
      </c>
      <c r="J8" s="7">
        <f>I6/2</f>
        <v>7673020</v>
      </c>
      <c r="K8" s="7">
        <v>2127500</v>
      </c>
      <c r="L8" s="7">
        <v>2127500</v>
      </c>
      <c r="M8" s="7">
        <v>2127500</v>
      </c>
      <c r="N8" s="7">
        <v>2127500</v>
      </c>
      <c r="AF8" s="71"/>
    </row>
    <row r="9" spans="1:32" ht="112.5" customHeight="1" thickBot="1" x14ac:dyDescent="0.3">
      <c r="A9" s="91"/>
      <c r="B9" s="91"/>
      <c r="C9" s="90" t="s">
        <v>43</v>
      </c>
      <c r="D9" s="90" t="s">
        <v>78</v>
      </c>
      <c r="E9" s="90">
        <v>18</v>
      </c>
      <c r="F9" s="5" t="s">
        <v>5</v>
      </c>
      <c r="G9" s="5" t="s">
        <v>6</v>
      </c>
      <c r="H9" s="6">
        <v>709194</v>
      </c>
      <c r="I9" s="84">
        <f>9372000+6836040</f>
        <v>16208040</v>
      </c>
      <c r="J9" s="85"/>
      <c r="K9" s="84">
        <v>9372000</v>
      </c>
      <c r="L9" s="85"/>
      <c r="M9" s="85"/>
      <c r="N9" s="86"/>
    </row>
    <row r="10" spans="1:32" ht="54" customHeight="1" thickBot="1" x14ac:dyDescent="0.3">
      <c r="A10" s="91"/>
      <c r="B10" s="91"/>
      <c r="C10" s="91"/>
      <c r="D10" s="131"/>
      <c r="E10" s="91"/>
      <c r="F10" s="8"/>
      <c r="G10" s="8"/>
      <c r="H10" s="6"/>
      <c r="I10" s="6" t="s">
        <v>19</v>
      </c>
      <c r="J10" s="6" t="s">
        <v>20</v>
      </c>
      <c r="K10" s="6" t="s">
        <v>19</v>
      </c>
      <c r="L10" s="6" t="s">
        <v>20</v>
      </c>
      <c r="M10" s="6" t="s">
        <v>21</v>
      </c>
      <c r="N10" s="6" t="s">
        <v>22</v>
      </c>
    </row>
    <row r="11" spans="1:32" ht="63.75" customHeight="1" thickBot="1" x14ac:dyDescent="0.3">
      <c r="A11" s="91"/>
      <c r="B11" s="91"/>
      <c r="C11" s="92"/>
      <c r="D11" s="132"/>
      <c r="E11" s="92"/>
      <c r="F11" s="8"/>
      <c r="G11" s="8"/>
      <c r="H11" s="6"/>
      <c r="I11" s="6">
        <f>I9/2</f>
        <v>8104020</v>
      </c>
      <c r="J11" s="6">
        <f>I9/2</f>
        <v>8104020</v>
      </c>
      <c r="K11" s="6">
        <v>2343000</v>
      </c>
      <c r="L11" s="6">
        <v>2343000</v>
      </c>
      <c r="M11" s="6">
        <v>2343000</v>
      </c>
      <c r="N11" s="6">
        <v>2343000</v>
      </c>
    </row>
    <row r="12" spans="1:32" ht="70.5" customHeight="1" thickBot="1" x14ac:dyDescent="0.3">
      <c r="A12" s="91"/>
      <c r="B12" s="91"/>
      <c r="C12" s="90" t="s">
        <v>85</v>
      </c>
      <c r="D12" s="90" t="s">
        <v>30</v>
      </c>
      <c r="E12" s="90">
        <v>17</v>
      </c>
      <c r="F12" s="9" t="s">
        <v>3</v>
      </c>
      <c r="G12" s="9" t="s">
        <v>4</v>
      </c>
      <c r="H12" s="6">
        <v>641261</v>
      </c>
      <c r="I12" s="84">
        <f>8510000+6836040</f>
        <v>15346040</v>
      </c>
      <c r="J12" s="85"/>
      <c r="K12" s="84">
        <v>8510000</v>
      </c>
      <c r="L12" s="85"/>
      <c r="M12" s="85"/>
      <c r="N12" s="86"/>
    </row>
    <row r="13" spans="1:32" ht="56.25" customHeight="1" thickBot="1" x14ac:dyDescent="0.3">
      <c r="A13" s="91"/>
      <c r="B13" s="91"/>
      <c r="C13" s="91"/>
      <c r="D13" s="131"/>
      <c r="E13" s="91"/>
      <c r="F13" s="8"/>
      <c r="G13" s="8"/>
      <c r="H13" s="6"/>
      <c r="I13" s="6" t="s">
        <v>19</v>
      </c>
      <c r="J13" s="6" t="s">
        <v>20</v>
      </c>
      <c r="K13" s="6" t="s">
        <v>19</v>
      </c>
      <c r="L13" s="6" t="s">
        <v>20</v>
      </c>
      <c r="M13" s="6" t="s">
        <v>21</v>
      </c>
      <c r="N13" s="6" t="s">
        <v>22</v>
      </c>
    </row>
    <row r="14" spans="1:32" ht="42.75" customHeight="1" thickBot="1" x14ac:dyDescent="0.3">
      <c r="A14" s="91"/>
      <c r="B14" s="91"/>
      <c r="C14" s="91"/>
      <c r="D14" s="132"/>
      <c r="E14" s="92"/>
      <c r="F14" s="8"/>
      <c r="G14" s="8"/>
      <c r="H14" s="6"/>
      <c r="I14" s="7">
        <f>I12/2</f>
        <v>7673020</v>
      </c>
      <c r="J14" s="7">
        <f>I12/2</f>
        <v>7673020</v>
      </c>
      <c r="K14" s="7">
        <v>2127500</v>
      </c>
      <c r="L14" s="7">
        <v>2127500</v>
      </c>
      <c r="M14" s="7">
        <v>2127500</v>
      </c>
      <c r="N14" s="7">
        <v>2127500</v>
      </c>
    </row>
    <row r="15" spans="1:32" ht="42.75" customHeight="1" thickBot="1" x14ac:dyDescent="0.3">
      <c r="A15" s="91"/>
      <c r="B15" s="91"/>
      <c r="C15" s="91"/>
      <c r="D15" s="90" t="s">
        <v>86</v>
      </c>
      <c r="E15" s="61"/>
      <c r="F15" s="69"/>
      <c r="G15" s="69"/>
      <c r="H15" s="6"/>
      <c r="I15" s="84">
        <f>10860000+6836040</f>
        <v>17696040</v>
      </c>
      <c r="J15" s="86"/>
      <c r="K15" s="84">
        <v>10860000</v>
      </c>
      <c r="L15" s="85"/>
      <c r="M15" s="85"/>
      <c r="N15" s="86"/>
    </row>
    <row r="16" spans="1:32" ht="42.75" customHeight="1" thickBot="1" x14ac:dyDescent="0.3">
      <c r="A16" s="91"/>
      <c r="B16" s="91"/>
      <c r="C16" s="91"/>
      <c r="D16" s="91"/>
      <c r="E16" s="61"/>
      <c r="F16" s="69"/>
      <c r="G16" s="69"/>
      <c r="H16" s="6"/>
      <c r="I16" s="6" t="s">
        <v>19</v>
      </c>
      <c r="J16" s="6" t="s">
        <v>20</v>
      </c>
      <c r="K16" s="6" t="s">
        <v>19</v>
      </c>
      <c r="L16" s="6" t="s">
        <v>20</v>
      </c>
      <c r="M16" s="6" t="s">
        <v>21</v>
      </c>
      <c r="N16" s="6" t="s">
        <v>22</v>
      </c>
    </row>
    <row r="17" spans="1:14" ht="42.75" customHeight="1" thickBot="1" x14ac:dyDescent="0.3">
      <c r="A17" s="91"/>
      <c r="B17" s="91"/>
      <c r="C17" s="92"/>
      <c r="D17" s="92"/>
      <c r="E17" s="61"/>
      <c r="F17" s="69"/>
      <c r="G17" s="69"/>
      <c r="H17" s="6"/>
      <c r="I17" s="7">
        <f>I15/2</f>
        <v>8848020</v>
      </c>
      <c r="J17" s="66">
        <f>I15/2</f>
        <v>8848020</v>
      </c>
      <c r="K17" s="7">
        <v>2715000</v>
      </c>
      <c r="L17" s="66">
        <v>2715000</v>
      </c>
      <c r="M17" s="7">
        <v>2715000</v>
      </c>
      <c r="N17" s="67">
        <v>2715000</v>
      </c>
    </row>
    <row r="18" spans="1:14" ht="42.75" customHeight="1" thickBot="1" x14ac:dyDescent="0.3">
      <c r="A18" s="91"/>
      <c r="B18" s="91"/>
      <c r="C18" s="101" t="s">
        <v>44</v>
      </c>
      <c r="D18" s="90" t="s">
        <v>84</v>
      </c>
      <c r="E18" s="90">
        <v>17</v>
      </c>
      <c r="F18" s="46" t="s">
        <v>3</v>
      </c>
      <c r="G18" s="46" t="s">
        <v>4</v>
      </c>
      <c r="H18" s="6">
        <v>641261</v>
      </c>
      <c r="I18" s="84">
        <f>12937000+6836040</f>
        <v>19773040</v>
      </c>
      <c r="J18" s="85"/>
      <c r="K18" s="84">
        <v>12937000</v>
      </c>
      <c r="L18" s="85"/>
      <c r="M18" s="85"/>
      <c r="N18" s="86"/>
    </row>
    <row r="19" spans="1:14" ht="42.75" customHeight="1" thickBot="1" x14ac:dyDescent="0.3">
      <c r="A19" s="91"/>
      <c r="B19" s="91"/>
      <c r="C19" s="102"/>
      <c r="D19" s="131"/>
      <c r="E19" s="91"/>
      <c r="F19" s="47"/>
      <c r="G19" s="47"/>
      <c r="H19" s="6"/>
      <c r="I19" s="6" t="s">
        <v>19</v>
      </c>
      <c r="J19" s="6" t="s">
        <v>20</v>
      </c>
      <c r="K19" s="6" t="s">
        <v>19</v>
      </c>
      <c r="L19" s="6" t="s">
        <v>20</v>
      </c>
      <c r="M19" s="6" t="s">
        <v>21</v>
      </c>
      <c r="N19" s="6" t="s">
        <v>22</v>
      </c>
    </row>
    <row r="20" spans="1:14" ht="42.75" customHeight="1" thickBot="1" x14ac:dyDescent="0.3">
      <c r="A20" s="91"/>
      <c r="B20" s="91"/>
      <c r="C20" s="130"/>
      <c r="D20" s="132"/>
      <c r="E20" s="92"/>
      <c r="F20" s="47"/>
      <c r="G20" s="47"/>
      <c r="H20" s="6"/>
      <c r="I20" s="7">
        <f>I18/2</f>
        <v>9886520</v>
      </c>
      <c r="J20" s="7">
        <f>I18/2</f>
        <v>9886520</v>
      </c>
      <c r="K20" s="7">
        <v>3234250</v>
      </c>
      <c r="L20" s="7">
        <v>3234250</v>
      </c>
      <c r="M20" s="7">
        <v>3234250</v>
      </c>
      <c r="N20" s="7">
        <v>3234250</v>
      </c>
    </row>
    <row r="21" spans="1:14" ht="50.25" customHeight="1" thickBot="1" x14ac:dyDescent="0.3">
      <c r="A21" s="92"/>
      <c r="B21" s="92"/>
      <c r="C21" s="110" t="s">
        <v>70</v>
      </c>
      <c r="D21" s="119"/>
      <c r="E21" s="8"/>
      <c r="F21" s="8"/>
      <c r="G21" s="8"/>
      <c r="H21" s="6"/>
      <c r="I21" s="105" t="s">
        <v>26</v>
      </c>
      <c r="J21" s="140"/>
      <c r="K21" s="137" t="s">
        <v>27</v>
      </c>
      <c r="L21" s="138"/>
      <c r="M21" s="138"/>
      <c r="N21" s="139"/>
    </row>
    <row r="22" spans="1:14" ht="64.5" customHeight="1" thickBot="1" x14ac:dyDescent="0.3">
      <c r="A22" s="87">
        <v>2</v>
      </c>
      <c r="B22" s="90" t="s">
        <v>90</v>
      </c>
      <c r="C22" s="93" t="s">
        <v>79</v>
      </c>
      <c r="D22" s="112"/>
      <c r="E22" s="90">
        <v>19</v>
      </c>
      <c r="F22" s="5" t="s">
        <v>8</v>
      </c>
      <c r="G22" s="5" t="s">
        <v>9</v>
      </c>
      <c r="H22" s="6">
        <v>777127</v>
      </c>
      <c r="I22" s="84">
        <f>10313000+6836040</f>
        <v>17149040</v>
      </c>
      <c r="J22" s="85"/>
      <c r="K22" s="84">
        <v>10313000</v>
      </c>
      <c r="L22" s="85"/>
      <c r="M22" s="85"/>
      <c r="N22" s="86"/>
    </row>
    <row r="23" spans="1:14" ht="60" customHeight="1" thickBot="1" x14ac:dyDescent="0.3">
      <c r="A23" s="88"/>
      <c r="B23" s="91"/>
      <c r="C23" s="95"/>
      <c r="D23" s="113"/>
      <c r="E23" s="91"/>
      <c r="F23" s="8"/>
      <c r="G23" s="8"/>
      <c r="H23" s="6"/>
      <c r="I23" s="6" t="s">
        <v>19</v>
      </c>
      <c r="J23" s="6" t="s">
        <v>20</v>
      </c>
      <c r="K23" s="6" t="s">
        <v>19</v>
      </c>
      <c r="L23" s="6" t="s">
        <v>20</v>
      </c>
      <c r="M23" s="6" t="s">
        <v>21</v>
      </c>
      <c r="N23" s="6" t="s">
        <v>22</v>
      </c>
    </row>
    <row r="24" spans="1:14" ht="57.75" customHeight="1" thickBot="1" x14ac:dyDescent="0.3">
      <c r="A24" s="88"/>
      <c r="B24" s="91"/>
      <c r="C24" s="97"/>
      <c r="D24" s="114"/>
      <c r="E24" s="92"/>
      <c r="F24" s="8"/>
      <c r="G24" s="8"/>
      <c r="H24" s="6"/>
      <c r="I24" s="6">
        <f>I22/2</f>
        <v>8574520</v>
      </c>
      <c r="J24" s="6">
        <f>I22/2</f>
        <v>8574520</v>
      </c>
      <c r="K24" s="7">
        <v>2578250</v>
      </c>
      <c r="L24" s="7">
        <v>2578250</v>
      </c>
      <c r="M24" s="7">
        <v>2578250</v>
      </c>
      <c r="N24" s="7">
        <v>2578250</v>
      </c>
    </row>
    <row r="25" spans="1:14" ht="65.25" customHeight="1" thickBot="1" x14ac:dyDescent="0.3">
      <c r="A25" s="88"/>
      <c r="B25" s="91"/>
      <c r="C25" s="93" t="s">
        <v>80</v>
      </c>
      <c r="D25" s="112"/>
      <c r="E25" s="101">
        <v>20</v>
      </c>
      <c r="F25" s="9" t="s">
        <v>10</v>
      </c>
      <c r="G25" s="9" t="s">
        <v>11</v>
      </c>
      <c r="H25" s="6">
        <v>845060</v>
      </c>
      <c r="I25" s="84">
        <f>11155000+6836040</f>
        <v>17991040</v>
      </c>
      <c r="J25" s="85"/>
      <c r="K25" s="84">
        <v>11155000</v>
      </c>
      <c r="L25" s="85"/>
      <c r="M25" s="85"/>
      <c r="N25" s="86"/>
    </row>
    <row r="26" spans="1:14" ht="57" customHeight="1" thickBot="1" x14ac:dyDescent="0.3">
      <c r="A26" s="88"/>
      <c r="B26" s="91"/>
      <c r="C26" s="95"/>
      <c r="D26" s="113"/>
      <c r="E26" s="102"/>
      <c r="F26" s="10"/>
      <c r="G26" s="10"/>
      <c r="H26" s="11"/>
      <c r="I26" s="6" t="s">
        <v>19</v>
      </c>
      <c r="J26" s="6" t="s">
        <v>20</v>
      </c>
      <c r="K26" s="6" t="s">
        <v>19</v>
      </c>
      <c r="L26" s="6" t="s">
        <v>20</v>
      </c>
      <c r="M26" s="6" t="s">
        <v>21</v>
      </c>
      <c r="N26" s="6" t="s">
        <v>22</v>
      </c>
    </row>
    <row r="27" spans="1:14" ht="61.5" customHeight="1" thickBot="1" x14ac:dyDescent="0.3">
      <c r="A27" s="88"/>
      <c r="B27" s="91"/>
      <c r="C27" s="97"/>
      <c r="D27" s="114"/>
      <c r="E27" s="102"/>
      <c r="F27" s="10"/>
      <c r="G27" s="10"/>
      <c r="H27" s="11"/>
      <c r="I27" s="7">
        <f>I25/2</f>
        <v>8995520</v>
      </c>
      <c r="J27" s="7">
        <f>I25/2</f>
        <v>8995520</v>
      </c>
      <c r="K27" s="7">
        <v>2788750</v>
      </c>
      <c r="L27" s="7">
        <v>2788750</v>
      </c>
      <c r="M27" s="7">
        <v>2788750</v>
      </c>
      <c r="N27" s="7">
        <v>2788750</v>
      </c>
    </row>
    <row r="28" spans="1:14" ht="57" customHeight="1" thickBot="1" x14ac:dyDescent="0.3">
      <c r="A28" s="88"/>
      <c r="B28" s="91"/>
      <c r="C28" s="93" t="s">
        <v>31</v>
      </c>
      <c r="D28" s="87"/>
      <c r="E28" s="134">
        <v>19</v>
      </c>
      <c r="F28" s="10"/>
      <c r="G28" s="10"/>
      <c r="H28" s="11"/>
      <c r="I28" s="84">
        <f>K28+6836040</f>
        <v>17149040</v>
      </c>
      <c r="J28" s="85"/>
      <c r="K28" s="84">
        <v>10313000</v>
      </c>
      <c r="L28" s="85"/>
      <c r="M28" s="85"/>
      <c r="N28" s="86"/>
    </row>
    <row r="29" spans="1:14" ht="39" customHeight="1" thickBot="1" x14ac:dyDescent="0.3">
      <c r="A29" s="88"/>
      <c r="B29" s="91"/>
      <c r="C29" s="102"/>
      <c r="D29" s="88"/>
      <c r="E29" s="134"/>
      <c r="F29" s="10"/>
      <c r="G29" s="10"/>
      <c r="H29" s="11"/>
      <c r="I29" s="6" t="s">
        <v>19</v>
      </c>
      <c r="J29" s="6" t="s">
        <v>20</v>
      </c>
      <c r="K29" s="6" t="s">
        <v>19</v>
      </c>
      <c r="L29" s="6" t="s">
        <v>20</v>
      </c>
      <c r="M29" s="6" t="s">
        <v>21</v>
      </c>
      <c r="N29" s="6" t="s">
        <v>22</v>
      </c>
    </row>
    <row r="30" spans="1:14" ht="54" customHeight="1" thickBot="1" x14ac:dyDescent="0.3">
      <c r="A30" s="88"/>
      <c r="B30" s="91"/>
      <c r="C30" s="130"/>
      <c r="D30" s="89"/>
      <c r="E30" s="135"/>
      <c r="F30" s="12"/>
      <c r="G30" s="12"/>
      <c r="H30" s="11"/>
      <c r="I30" s="6">
        <f>I28/2</f>
        <v>8574520</v>
      </c>
      <c r="J30" s="6">
        <f>I28/2</f>
        <v>8574520</v>
      </c>
      <c r="K30" s="7">
        <v>2578250</v>
      </c>
      <c r="L30" s="7">
        <v>2578250</v>
      </c>
      <c r="M30" s="7">
        <v>2578250</v>
      </c>
      <c r="N30" s="7">
        <v>2578250</v>
      </c>
    </row>
    <row r="31" spans="1:14" ht="27.75" hidden="1" customHeight="1" thickBot="1" x14ac:dyDescent="0.3">
      <c r="A31" s="88"/>
      <c r="B31" s="91"/>
      <c r="C31" s="87" t="s">
        <v>1</v>
      </c>
      <c r="D31" s="87"/>
      <c r="E31" s="26"/>
      <c r="F31" s="12"/>
      <c r="G31" s="12"/>
      <c r="H31" s="11"/>
      <c r="I31" s="78"/>
      <c r="J31" s="117"/>
      <c r="K31" s="117"/>
      <c r="L31" s="117"/>
      <c r="M31" s="117"/>
      <c r="N31" s="79"/>
    </row>
    <row r="32" spans="1:14" ht="36" hidden="1" customHeight="1" thickBot="1" x14ac:dyDescent="0.3">
      <c r="A32" s="88"/>
      <c r="B32" s="91"/>
      <c r="C32" s="89"/>
      <c r="D32" s="89"/>
      <c r="E32" s="26"/>
      <c r="F32" s="12"/>
      <c r="G32" s="12"/>
      <c r="H32" s="11"/>
      <c r="I32" s="82"/>
      <c r="J32" s="118"/>
      <c r="K32" s="118"/>
      <c r="L32" s="118"/>
      <c r="M32" s="118"/>
      <c r="N32" s="83"/>
    </row>
    <row r="33" spans="1:14" ht="23.25" hidden="1" customHeight="1" thickBot="1" x14ac:dyDescent="0.3">
      <c r="A33" s="88"/>
      <c r="B33" s="91"/>
      <c r="C33" s="112" t="s">
        <v>32</v>
      </c>
      <c r="D33" s="112"/>
      <c r="E33" s="115" t="s">
        <v>2</v>
      </c>
      <c r="F33" s="105" t="s">
        <v>12</v>
      </c>
      <c r="G33" s="106"/>
      <c r="H33" s="107" t="s">
        <v>17</v>
      </c>
      <c r="I33" s="78">
        <v>17233560</v>
      </c>
      <c r="J33" s="117"/>
      <c r="K33" s="78">
        <v>11019000</v>
      </c>
      <c r="L33" s="117"/>
      <c r="M33" s="117"/>
      <c r="N33" s="79"/>
    </row>
    <row r="34" spans="1:14" ht="16.5" hidden="1" customHeight="1" thickBot="1" x14ac:dyDescent="0.5">
      <c r="A34" s="88"/>
      <c r="B34" s="91"/>
      <c r="C34" s="113"/>
      <c r="D34" s="113"/>
      <c r="E34" s="116"/>
      <c r="F34" s="13" t="s">
        <v>13</v>
      </c>
      <c r="G34" s="14" t="s">
        <v>14</v>
      </c>
      <c r="H34" s="108"/>
      <c r="I34" s="82"/>
      <c r="J34" s="118"/>
      <c r="K34" s="82"/>
      <c r="L34" s="118"/>
      <c r="M34" s="118"/>
      <c r="N34" s="83"/>
    </row>
    <row r="35" spans="1:14" ht="34.5" hidden="1" customHeight="1" thickBot="1" x14ac:dyDescent="0.3">
      <c r="A35" s="88"/>
      <c r="B35" s="91"/>
      <c r="C35" s="113"/>
      <c r="D35" s="113"/>
      <c r="E35" s="90">
        <v>19</v>
      </c>
      <c r="F35" s="5" t="s">
        <v>8</v>
      </c>
      <c r="G35" s="5" t="s">
        <v>9</v>
      </c>
      <c r="H35" s="6">
        <v>777127</v>
      </c>
      <c r="I35" s="6" t="s">
        <v>19</v>
      </c>
      <c r="J35" s="6" t="s">
        <v>20</v>
      </c>
      <c r="K35" s="6" t="s">
        <v>19</v>
      </c>
      <c r="L35" s="6" t="s">
        <v>20</v>
      </c>
      <c r="M35" s="6" t="s">
        <v>21</v>
      </c>
      <c r="N35" s="6" t="s">
        <v>22</v>
      </c>
    </row>
    <row r="36" spans="1:14" ht="27.75" hidden="1" customHeight="1" thickBot="1" x14ac:dyDescent="0.3">
      <c r="A36" s="88"/>
      <c r="B36" s="91"/>
      <c r="C36" s="113"/>
      <c r="D36" s="113"/>
      <c r="E36" s="91"/>
      <c r="F36" s="8"/>
      <c r="G36" s="8"/>
      <c r="H36" s="15"/>
      <c r="I36" s="123">
        <v>4308390</v>
      </c>
      <c r="J36" s="99">
        <v>4308390</v>
      </c>
      <c r="K36" s="99">
        <v>2754750</v>
      </c>
      <c r="L36" s="99">
        <v>2754750</v>
      </c>
      <c r="M36" s="99">
        <v>2754750</v>
      </c>
      <c r="N36" s="128">
        <v>2754750</v>
      </c>
    </row>
    <row r="37" spans="1:14" ht="27.75" hidden="1" customHeight="1" thickBot="1" x14ac:dyDescent="0.3">
      <c r="A37" s="88"/>
      <c r="B37" s="91"/>
      <c r="C37" s="114"/>
      <c r="D37" s="114"/>
      <c r="E37" s="92"/>
      <c r="F37" s="8"/>
      <c r="G37" s="8"/>
      <c r="H37" s="15"/>
      <c r="I37" s="124"/>
      <c r="J37" s="100"/>
      <c r="K37" s="100"/>
      <c r="L37" s="100"/>
      <c r="M37" s="100"/>
      <c r="N37" s="129"/>
    </row>
    <row r="38" spans="1:14" ht="34.5" hidden="1" customHeight="1" thickBot="1" x14ac:dyDescent="0.3">
      <c r="A38" s="88"/>
      <c r="B38" s="91"/>
      <c r="C38" s="112" t="s">
        <v>33</v>
      </c>
      <c r="D38" s="112"/>
      <c r="E38" s="101">
        <v>20</v>
      </c>
      <c r="F38" s="9" t="s">
        <v>10</v>
      </c>
      <c r="G38" s="9" t="s">
        <v>11</v>
      </c>
      <c r="H38" s="6">
        <v>845060</v>
      </c>
      <c r="I38" s="120">
        <v>19793560</v>
      </c>
      <c r="J38" s="121"/>
      <c r="K38" s="120">
        <v>13579000</v>
      </c>
      <c r="L38" s="121"/>
      <c r="M38" s="121"/>
      <c r="N38" s="122"/>
    </row>
    <row r="39" spans="1:14" ht="34.5" hidden="1" customHeight="1" thickBot="1" x14ac:dyDescent="0.3">
      <c r="A39" s="88"/>
      <c r="B39" s="91"/>
      <c r="C39" s="113"/>
      <c r="D39" s="113"/>
      <c r="E39" s="102"/>
      <c r="F39" s="10"/>
      <c r="G39" s="10"/>
      <c r="H39" s="11"/>
      <c r="I39" s="6" t="s">
        <v>19</v>
      </c>
      <c r="J39" s="6" t="s">
        <v>20</v>
      </c>
      <c r="K39" s="6" t="s">
        <v>19</v>
      </c>
      <c r="L39" s="6" t="s">
        <v>20</v>
      </c>
      <c r="M39" s="6" t="s">
        <v>21</v>
      </c>
      <c r="N39" s="6" t="s">
        <v>22</v>
      </c>
    </row>
    <row r="40" spans="1:14" ht="48" hidden="1" customHeight="1" thickBot="1" x14ac:dyDescent="0.3">
      <c r="A40" s="88"/>
      <c r="B40" s="91"/>
      <c r="C40" s="114"/>
      <c r="D40" s="114"/>
      <c r="E40" s="102"/>
      <c r="F40" s="12"/>
      <c r="G40" s="12"/>
      <c r="H40" s="11"/>
      <c r="I40" s="16">
        <v>4948390</v>
      </c>
      <c r="J40" s="16">
        <v>4948390</v>
      </c>
      <c r="K40" s="16">
        <v>3394750</v>
      </c>
      <c r="L40" s="16">
        <v>3394750</v>
      </c>
      <c r="M40" s="16">
        <v>3394750</v>
      </c>
      <c r="N40" s="6">
        <v>3394750</v>
      </c>
    </row>
    <row r="41" spans="1:14" ht="48" customHeight="1" thickBot="1" x14ac:dyDescent="0.3">
      <c r="A41" s="88"/>
      <c r="B41" s="91"/>
      <c r="C41" s="93" t="s">
        <v>93</v>
      </c>
      <c r="D41" s="94"/>
      <c r="E41" s="60"/>
      <c r="F41" s="62"/>
      <c r="G41" s="62"/>
      <c r="H41" s="63"/>
      <c r="I41" s="120">
        <v>19636040</v>
      </c>
      <c r="J41" s="122"/>
      <c r="K41" s="120">
        <v>12800000</v>
      </c>
      <c r="L41" s="121"/>
      <c r="M41" s="121"/>
      <c r="N41" s="122"/>
    </row>
    <row r="42" spans="1:14" ht="48" customHeight="1" thickBot="1" x14ac:dyDescent="0.3">
      <c r="A42" s="88"/>
      <c r="B42" s="91"/>
      <c r="C42" s="95"/>
      <c r="D42" s="96"/>
      <c r="E42" s="60"/>
      <c r="F42" s="62"/>
      <c r="G42" s="62"/>
      <c r="H42" s="63"/>
      <c r="I42" s="6" t="s">
        <v>19</v>
      </c>
      <c r="J42" s="6" t="s">
        <v>20</v>
      </c>
      <c r="K42" s="6" t="s">
        <v>19</v>
      </c>
      <c r="L42" s="6" t="s">
        <v>20</v>
      </c>
      <c r="M42" s="6" t="s">
        <v>21</v>
      </c>
      <c r="N42" s="6" t="s">
        <v>22</v>
      </c>
    </row>
    <row r="43" spans="1:14" ht="48" customHeight="1" thickBot="1" x14ac:dyDescent="0.3">
      <c r="A43" s="89"/>
      <c r="B43" s="92"/>
      <c r="C43" s="97"/>
      <c r="D43" s="98"/>
      <c r="E43" s="60"/>
      <c r="F43" s="62"/>
      <c r="G43" s="62"/>
      <c r="H43" s="63"/>
      <c r="I43" s="65">
        <v>9818020</v>
      </c>
      <c r="J43" s="7">
        <v>9818020</v>
      </c>
      <c r="K43" s="7">
        <v>3200000</v>
      </c>
      <c r="L43" s="63">
        <v>3200000</v>
      </c>
      <c r="M43" s="7">
        <v>3200000</v>
      </c>
      <c r="N43" s="64">
        <v>3200000</v>
      </c>
    </row>
    <row r="44" spans="1:14" ht="46.5" customHeight="1" thickBot="1" x14ac:dyDescent="0.5">
      <c r="A44" s="103"/>
      <c r="B44" s="104"/>
      <c r="C44" s="110" t="s">
        <v>71</v>
      </c>
      <c r="D44" s="111"/>
      <c r="E44" s="110" t="s">
        <v>27</v>
      </c>
      <c r="F44" s="111"/>
      <c r="G44" s="111"/>
      <c r="H44" s="111"/>
      <c r="I44" s="111"/>
      <c r="J44" s="111"/>
      <c r="K44" s="111"/>
      <c r="L44" s="111"/>
      <c r="M44" s="111"/>
      <c r="N44" s="119"/>
    </row>
    <row r="45" spans="1:14" ht="59.25" customHeight="1" thickBot="1" x14ac:dyDescent="0.5">
      <c r="A45" s="90">
        <v>3</v>
      </c>
      <c r="B45" s="90" t="s">
        <v>34</v>
      </c>
      <c r="C45" s="95" t="s">
        <v>82</v>
      </c>
      <c r="D45" s="113"/>
      <c r="E45" s="91">
        <v>10</v>
      </c>
      <c r="F45" s="17"/>
      <c r="G45" s="18"/>
      <c r="H45" s="19"/>
      <c r="I45" s="78"/>
      <c r="J45" s="79"/>
      <c r="K45" s="84">
        <v>9916000</v>
      </c>
      <c r="L45" s="85"/>
      <c r="M45" s="85"/>
      <c r="N45" s="86"/>
    </row>
    <row r="46" spans="1:14" ht="58.5" customHeight="1" thickBot="1" x14ac:dyDescent="0.5">
      <c r="A46" s="91"/>
      <c r="B46" s="91"/>
      <c r="C46" s="95"/>
      <c r="D46" s="113"/>
      <c r="E46" s="91"/>
      <c r="F46" s="20"/>
      <c r="G46" s="18"/>
      <c r="H46" s="19"/>
      <c r="I46" s="80"/>
      <c r="J46" s="81"/>
      <c r="K46" s="6" t="s">
        <v>19</v>
      </c>
      <c r="L46" s="6" t="s">
        <v>20</v>
      </c>
      <c r="M46" s="6" t="s">
        <v>21</v>
      </c>
      <c r="N46" s="6" t="s">
        <v>22</v>
      </c>
    </row>
    <row r="47" spans="1:14" ht="65.25" customHeight="1" thickBot="1" x14ac:dyDescent="0.5">
      <c r="A47" s="91"/>
      <c r="B47" s="91"/>
      <c r="C47" s="97"/>
      <c r="D47" s="114"/>
      <c r="E47" s="92"/>
      <c r="F47" s="20"/>
      <c r="G47" s="18"/>
      <c r="H47" s="19"/>
      <c r="I47" s="80"/>
      <c r="J47" s="81"/>
      <c r="K47" s="7">
        <v>2479000</v>
      </c>
      <c r="L47" s="7">
        <v>2479000</v>
      </c>
      <c r="M47" s="7">
        <v>2479000</v>
      </c>
      <c r="N47" s="7">
        <v>2479000</v>
      </c>
    </row>
    <row r="48" spans="1:14" ht="52.5" customHeight="1" thickBot="1" x14ac:dyDescent="0.5">
      <c r="A48" s="91"/>
      <c r="B48" s="91"/>
      <c r="C48" s="93" t="s">
        <v>35</v>
      </c>
      <c r="D48" s="112"/>
      <c r="E48" s="90">
        <v>11</v>
      </c>
      <c r="F48" s="20" t="s">
        <v>15</v>
      </c>
      <c r="G48" s="18"/>
      <c r="H48" s="19"/>
      <c r="I48" s="80"/>
      <c r="J48" s="81"/>
      <c r="K48" s="84">
        <v>10860000</v>
      </c>
      <c r="L48" s="85"/>
      <c r="M48" s="85"/>
      <c r="N48" s="86"/>
    </row>
    <row r="49" spans="1:14" ht="54" customHeight="1" thickBot="1" x14ac:dyDescent="0.5">
      <c r="A49" s="91"/>
      <c r="B49" s="91"/>
      <c r="C49" s="95"/>
      <c r="D49" s="113"/>
      <c r="E49" s="91"/>
      <c r="F49" s="21"/>
      <c r="G49" s="18"/>
      <c r="H49" s="19"/>
      <c r="I49" s="80"/>
      <c r="J49" s="81"/>
      <c r="K49" s="6" t="s">
        <v>19</v>
      </c>
      <c r="L49" s="6" t="s">
        <v>20</v>
      </c>
      <c r="M49" s="6" t="s">
        <v>21</v>
      </c>
      <c r="N49" s="6" t="s">
        <v>22</v>
      </c>
    </row>
    <row r="50" spans="1:14" ht="56.25" customHeight="1" thickBot="1" x14ac:dyDescent="0.5">
      <c r="A50" s="91"/>
      <c r="B50" s="91"/>
      <c r="C50" s="97"/>
      <c r="D50" s="114"/>
      <c r="E50" s="92"/>
      <c r="F50" s="21"/>
      <c r="G50" s="18"/>
      <c r="H50" s="19"/>
      <c r="I50" s="82"/>
      <c r="J50" s="83"/>
      <c r="K50" s="7">
        <v>2715000</v>
      </c>
      <c r="L50" s="7">
        <v>2715000</v>
      </c>
      <c r="M50" s="7">
        <v>2715000</v>
      </c>
      <c r="N50" s="7">
        <v>2715000</v>
      </c>
    </row>
    <row r="51" spans="1:14" ht="51.75" hidden="1" customHeight="1" thickBot="1" x14ac:dyDescent="0.5">
      <c r="A51" s="90">
        <v>4</v>
      </c>
      <c r="B51" s="90" t="s">
        <v>37</v>
      </c>
      <c r="C51" s="95" t="s">
        <v>40</v>
      </c>
      <c r="D51" s="113"/>
      <c r="E51" s="91">
        <v>11</v>
      </c>
      <c r="F51" s="20"/>
      <c r="G51" s="18"/>
      <c r="H51" s="19"/>
      <c r="I51" s="78"/>
      <c r="J51" s="79"/>
      <c r="K51" s="84">
        <v>10907000</v>
      </c>
      <c r="L51" s="85"/>
      <c r="M51" s="85"/>
      <c r="N51" s="86"/>
    </row>
    <row r="52" spans="1:14" ht="64.5" hidden="1" customHeight="1" thickBot="1" x14ac:dyDescent="0.5">
      <c r="A52" s="91"/>
      <c r="B52" s="91"/>
      <c r="C52" s="95"/>
      <c r="D52" s="113"/>
      <c r="E52" s="91"/>
      <c r="F52" s="20"/>
      <c r="G52" s="18"/>
      <c r="H52" s="19"/>
      <c r="I52" s="80"/>
      <c r="J52" s="81"/>
      <c r="K52" s="6" t="s">
        <v>19</v>
      </c>
      <c r="L52" s="6" t="s">
        <v>20</v>
      </c>
      <c r="M52" s="6" t="s">
        <v>21</v>
      </c>
      <c r="N52" s="6" t="s">
        <v>22</v>
      </c>
    </row>
    <row r="53" spans="1:14" ht="64.5" hidden="1" customHeight="1" thickBot="1" x14ac:dyDescent="0.5">
      <c r="A53" s="91"/>
      <c r="B53" s="91"/>
      <c r="C53" s="97"/>
      <c r="D53" s="114"/>
      <c r="E53" s="92"/>
      <c r="F53" s="20"/>
      <c r="G53" s="18"/>
      <c r="H53" s="19"/>
      <c r="I53" s="80"/>
      <c r="J53" s="81"/>
      <c r="K53" s="7">
        <v>2726750</v>
      </c>
      <c r="L53" s="7">
        <v>2726750</v>
      </c>
      <c r="M53" s="7">
        <v>2726750</v>
      </c>
      <c r="N53" s="7">
        <v>2726750</v>
      </c>
    </row>
    <row r="54" spans="1:14" ht="54.75" hidden="1" customHeight="1" thickBot="1" x14ac:dyDescent="0.5">
      <c r="A54" s="91"/>
      <c r="B54" s="91"/>
      <c r="C54" s="93" t="s">
        <v>41</v>
      </c>
      <c r="D54" s="112"/>
      <c r="E54" s="90">
        <v>12</v>
      </c>
      <c r="F54" s="20" t="s">
        <v>15</v>
      </c>
      <c r="G54" s="18"/>
      <c r="H54" s="19"/>
      <c r="I54" s="80"/>
      <c r="J54" s="81"/>
      <c r="K54" s="84">
        <v>11848000</v>
      </c>
      <c r="L54" s="85"/>
      <c r="M54" s="85"/>
      <c r="N54" s="86"/>
    </row>
    <row r="55" spans="1:14" ht="50.25" hidden="1" customHeight="1" thickBot="1" x14ac:dyDescent="0.5">
      <c r="A55" s="91"/>
      <c r="B55" s="91"/>
      <c r="C55" s="95"/>
      <c r="D55" s="113"/>
      <c r="E55" s="91"/>
      <c r="F55" s="21"/>
      <c r="G55" s="18"/>
      <c r="H55" s="19"/>
      <c r="I55" s="80"/>
      <c r="J55" s="81"/>
      <c r="K55" s="6" t="s">
        <v>19</v>
      </c>
      <c r="L55" s="6" t="s">
        <v>20</v>
      </c>
      <c r="M55" s="6" t="s">
        <v>21</v>
      </c>
      <c r="N55" s="6" t="s">
        <v>22</v>
      </c>
    </row>
    <row r="56" spans="1:14" ht="48" hidden="1" customHeight="1" thickBot="1" x14ac:dyDescent="0.5">
      <c r="A56" s="91"/>
      <c r="B56" s="91"/>
      <c r="C56" s="95"/>
      <c r="D56" s="113"/>
      <c r="E56" s="91"/>
      <c r="F56" s="21"/>
      <c r="G56" s="18"/>
      <c r="H56" s="19"/>
      <c r="I56" s="82"/>
      <c r="J56" s="83"/>
      <c r="K56" s="7">
        <v>2962000</v>
      </c>
      <c r="L56" s="7">
        <v>2962000</v>
      </c>
      <c r="M56" s="7">
        <v>2962000</v>
      </c>
      <c r="N56" s="7">
        <v>2962000</v>
      </c>
    </row>
    <row r="57" spans="1:14" ht="61.5" customHeight="1" thickBot="1" x14ac:dyDescent="0.5">
      <c r="A57" s="61"/>
      <c r="B57" s="90" t="s">
        <v>37</v>
      </c>
      <c r="C57" s="93" t="s">
        <v>45</v>
      </c>
      <c r="D57" s="94"/>
      <c r="E57" s="61"/>
      <c r="F57" s="68"/>
      <c r="G57" s="18"/>
      <c r="H57" s="19"/>
      <c r="I57" s="78"/>
      <c r="J57" s="79"/>
      <c r="K57" s="84">
        <v>9485000</v>
      </c>
      <c r="L57" s="85"/>
      <c r="M57" s="85"/>
      <c r="N57" s="86"/>
    </row>
    <row r="58" spans="1:14" ht="55.5" customHeight="1" thickBot="1" x14ac:dyDescent="0.5">
      <c r="A58" s="61"/>
      <c r="B58" s="91"/>
      <c r="C58" s="95"/>
      <c r="D58" s="96"/>
      <c r="E58" s="61"/>
      <c r="F58" s="68"/>
      <c r="G58" s="18"/>
      <c r="H58" s="19"/>
      <c r="I58" s="80"/>
      <c r="J58" s="81"/>
      <c r="K58" s="6" t="s">
        <v>19</v>
      </c>
      <c r="L58" s="6" t="s">
        <v>20</v>
      </c>
      <c r="M58" s="6" t="s">
        <v>21</v>
      </c>
      <c r="N58" s="6" t="s">
        <v>22</v>
      </c>
    </row>
    <row r="59" spans="1:14" ht="74.25" customHeight="1" thickBot="1" x14ac:dyDescent="0.5">
      <c r="A59" s="61"/>
      <c r="B59" s="91"/>
      <c r="C59" s="97"/>
      <c r="D59" s="98"/>
      <c r="E59" s="61"/>
      <c r="F59" s="68"/>
      <c r="G59" s="18"/>
      <c r="H59" s="19"/>
      <c r="I59" s="80"/>
      <c r="J59" s="81"/>
      <c r="K59" s="7">
        <v>2371250</v>
      </c>
      <c r="L59" s="66">
        <v>2371250</v>
      </c>
      <c r="M59" s="7">
        <v>2371250</v>
      </c>
      <c r="N59" s="67">
        <v>2371250</v>
      </c>
    </row>
    <row r="60" spans="1:14" ht="48" customHeight="1" thickBot="1" x14ac:dyDescent="0.5">
      <c r="A60" s="61"/>
      <c r="B60" s="91"/>
      <c r="C60" s="95" t="s">
        <v>41</v>
      </c>
      <c r="D60" s="96"/>
      <c r="E60" s="61"/>
      <c r="F60" s="68"/>
      <c r="G60" s="18"/>
      <c r="H60" s="19"/>
      <c r="I60" s="80"/>
      <c r="J60" s="81"/>
      <c r="K60" s="84">
        <v>10303000</v>
      </c>
      <c r="L60" s="85"/>
      <c r="M60" s="85"/>
      <c r="N60" s="86"/>
    </row>
    <row r="61" spans="1:14" ht="48" customHeight="1" thickBot="1" x14ac:dyDescent="0.5">
      <c r="A61" s="61"/>
      <c r="B61" s="91"/>
      <c r="C61" s="95"/>
      <c r="D61" s="96"/>
      <c r="E61" s="61"/>
      <c r="F61" s="68"/>
      <c r="G61" s="18"/>
      <c r="H61" s="19"/>
      <c r="I61" s="80"/>
      <c r="J61" s="81"/>
      <c r="K61" s="6" t="s">
        <v>19</v>
      </c>
      <c r="L61" s="6" t="s">
        <v>20</v>
      </c>
      <c r="M61" s="6" t="s">
        <v>21</v>
      </c>
      <c r="N61" s="6" t="s">
        <v>22</v>
      </c>
    </row>
    <row r="62" spans="1:14" ht="48" customHeight="1" thickBot="1" x14ac:dyDescent="0.5">
      <c r="A62" s="61"/>
      <c r="B62" s="92"/>
      <c r="C62" s="97"/>
      <c r="D62" s="98"/>
      <c r="E62" s="61"/>
      <c r="F62" s="68"/>
      <c r="G62" s="18"/>
      <c r="H62" s="19"/>
      <c r="I62" s="82"/>
      <c r="J62" s="83"/>
      <c r="K62" s="7">
        <v>2575750</v>
      </c>
      <c r="L62" s="66">
        <v>2575750</v>
      </c>
      <c r="M62" s="7">
        <v>2575750</v>
      </c>
      <c r="N62" s="67">
        <v>2575750</v>
      </c>
    </row>
    <row r="63" spans="1:14" ht="59.25" customHeight="1" thickBot="1" x14ac:dyDescent="0.5">
      <c r="A63" s="90">
        <v>5</v>
      </c>
      <c r="B63" s="90" t="s">
        <v>38</v>
      </c>
      <c r="C63" s="93" t="s">
        <v>39</v>
      </c>
      <c r="D63" s="94"/>
      <c r="E63" s="90">
        <v>10</v>
      </c>
      <c r="F63" s="125" t="s">
        <v>15</v>
      </c>
      <c r="G63" s="22"/>
      <c r="H63" s="23"/>
      <c r="I63" s="78"/>
      <c r="J63" s="79"/>
      <c r="K63" s="84">
        <v>9916000</v>
      </c>
      <c r="L63" s="85"/>
      <c r="M63" s="85"/>
      <c r="N63" s="86"/>
    </row>
    <row r="64" spans="1:14" ht="48.75" customHeight="1" thickBot="1" x14ac:dyDescent="0.5">
      <c r="A64" s="91"/>
      <c r="B64" s="91"/>
      <c r="C64" s="95"/>
      <c r="D64" s="96"/>
      <c r="E64" s="91"/>
      <c r="F64" s="126"/>
      <c r="G64" s="18"/>
      <c r="H64" s="19"/>
      <c r="I64" s="80"/>
      <c r="J64" s="81"/>
      <c r="K64" s="6" t="s">
        <v>19</v>
      </c>
      <c r="L64" s="6" t="s">
        <v>20</v>
      </c>
      <c r="M64" s="6" t="s">
        <v>21</v>
      </c>
      <c r="N64" s="6" t="s">
        <v>22</v>
      </c>
    </row>
    <row r="65" spans="1:17" ht="60.75" customHeight="1" thickBot="1" x14ac:dyDescent="0.5">
      <c r="A65" s="92"/>
      <c r="B65" s="92"/>
      <c r="C65" s="97"/>
      <c r="D65" s="98"/>
      <c r="E65" s="92"/>
      <c r="F65" s="127"/>
      <c r="G65" s="24"/>
      <c r="H65" s="25"/>
      <c r="I65" s="82"/>
      <c r="J65" s="83"/>
      <c r="K65" s="7">
        <v>2479000</v>
      </c>
      <c r="L65" s="7">
        <v>2479000</v>
      </c>
      <c r="M65" s="7">
        <v>2479000</v>
      </c>
      <c r="N65" s="7">
        <v>2479000</v>
      </c>
    </row>
    <row r="66" spans="1:17" ht="37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7" s="2" customFormat="1" ht="26.25" x14ac:dyDescent="0.25">
      <c r="A67" s="109" t="s">
        <v>94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"/>
      <c r="L67" s="1"/>
      <c r="M67" s="1"/>
      <c r="N67" s="1"/>
    </row>
    <row r="68" spans="1:17" x14ac:dyDescent="0.25">
      <c r="O68" s="1"/>
      <c r="P68" s="1"/>
      <c r="Q68" s="1"/>
    </row>
  </sheetData>
  <mergeCells count="111">
    <mergeCell ref="C28:D30"/>
    <mergeCell ref="E28:E30"/>
    <mergeCell ref="E22:E24"/>
    <mergeCell ref="E25:E27"/>
    <mergeCell ref="C25:D27"/>
    <mergeCell ref="A2:N2"/>
    <mergeCell ref="K21:N21"/>
    <mergeCell ref="I21:J21"/>
    <mergeCell ref="A4:A5"/>
    <mergeCell ref="B4:B5"/>
    <mergeCell ref="D4:D5"/>
    <mergeCell ref="E4:E5"/>
    <mergeCell ref="F4:G4"/>
    <mergeCell ref="H4:H5"/>
    <mergeCell ref="C4:C5"/>
    <mergeCell ref="I5:J5"/>
    <mergeCell ref="K5:N5"/>
    <mergeCell ref="I4:N4"/>
    <mergeCell ref="A3:N3"/>
    <mergeCell ref="I6:J6"/>
    <mergeCell ref="K6:N6"/>
    <mergeCell ref="C12:C17"/>
    <mergeCell ref="D15:D17"/>
    <mergeCell ref="K15:N15"/>
    <mergeCell ref="C22:D24"/>
    <mergeCell ref="B6:B21"/>
    <mergeCell ref="A6:A21"/>
    <mergeCell ref="C18:C20"/>
    <mergeCell ref="D18:D20"/>
    <mergeCell ref="E18:E20"/>
    <mergeCell ref="I18:J18"/>
    <mergeCell ref="K18:N18"/>
    <mergeCell ref="C21:D21"/>
    <mergeCell ref="D12:D14"/>
    <mergeCell ref="C6:C8"/>
    <mergeCell ref="D6:D8"/>
    <mergeCell ref="C9:C11"/>
    <mergeCell ref="D9:D11"/>
    <mergeCell ref="E12:E14"/>
    <mergeCell ref="E6:E8"/>
    <mergeCell ref="E9:E11"/>
    <mergeCell ref="I15:J15"/>
    <mergeCell ref="K45:N45"/>
    <mergeCell ref="K48:N48"/>
    <mergeCell ref="K51:N51"/>
    <mergeCell ref="K9:N9"/>
    <mergeCell ref="K12:N12"/>
    <mergeCell ref="K22:N22"/>
    <mergeCell ref="I9:J9"/>
    <mergeCell ref="K33:N34"/>
    <mergeCell ref="M36:M37"/>
    <mergeCell ref="N36:N37"/>
    <mergeCell ref="I33:J34"/>
    <mergeCell ref="I28:J28"/>
    <mergeCell ref="I25:J25"/>
    <mergeCell ref="I22:J22"/>
    <mergeCell ref="I12:J12"/>
    <mergeCell ref="K25:N25"/>
    <mergeCell ref="K28:N28"/>
    <mergeCell ref="J36:J37"/>
    <mergeCell ref="K36:K37"/>
    <mergeCell ref="K41:N41"/>
    <mergeCell ref="I41:J41"/>
    <mergeCell ref="A67:J67"/>
    <mergeCell ref="E63:E65"/>
    <mergeCell ref="C44:D44"/>
    <mergeCell ref="C54:D56"/>
    <mergeCell ref="E54:E56"/>
    <mergeCell ref="C38:D40"/>
    <mergeCell ref="C31:D32"/>
    <mergeCell ref="E33:E34"/>
    <mergeCell ref="C33:D37"/>
    <mergeCell ref="I31:N32"/>
    <mergeCell ref="E44:N44"/>
    <mergeCell ref="I38:J38"/>
    <mergeCell ref="K38:N38"/>
    <mergeCell ref="I36:I37"/>
    <mergeCell ref="B63:B65"/>
    <mergeCell ref="A63:A65"/>
    <mergeCell ref="F63:F65"/>
    <mergeCell ref="C48:D50"/>
    <mergeCell ref="C45:D47"/>
    <mergeCell ref="E45:E47"/>
    <mergeCell ref="A51:A56"/>
    <mergeCell ref="B51:B56"/>
    <mergeCell ref="C51:D53"/>
    <mergeCell ref="E51:E53"/>
    <mergeCell ref="I57:J62"/>
    <mergeCell ref="K57:N57"/>
    <mergeCell ref="K60:N60"/>
    <mergeCell ref="A22:A43"/>
    <mergeCell ref="B22:B43"/>
    <mergeCell ref="C41:D43"/>
    <mergeCell ref="L36:L37"/>
    <mergeCell ref="C63:D65"/>
    <mergeCell ref="E38:E40"/>
    <mergeCell ref="E35:E37"/>
    <mergeCell ref="A44:B44"/>
    <mergeCell ref="F33:G33"/>
    <mergeCell ref="H33:H34"/>
    <mergeCell ref="B45:B50"/>
    <mergeCell ref="A45:A50"/>
    <mergeCell ref="E48:E50"/>
    <mergeCell ref="C57:D59"/>
    <mergeCell ref="C60:D62"/>
    <mergeCell ref="B57:B62"/>
    <mergeCell ref="K54:N54"/>
    <mergeCell ref="K63:N63"/>
    <mergeCell ref="I45:J50"/>
    <mergeCell ref="I51:J56"/>
    <mergeCell ref="I63:J6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81325-547C-4DF4-9735-A0CD38531D14}">
  <sheetPr>
    <pageSetUpPr fitToPage="1"/>
  </sheetPr>
  <dimension ref="A1:U59"/>
  <sheetViews>
    <sheetView topLeftCell="A12" zoomScale="40" zoomScaleNormal="40" workbookViewId="0">
      <selection activeCell="N24" sqref="N24"/>
    </sheetView>
  </sheetViews>
  <sheetFormatPr defaultRowHeight="15" x14ac:dyDescent="0.25"/>
  <cols>
    <col min="1" max="1" width="11.140625" customWidth="1"/>
    <col min="2" max="2" width="38.85546875" customWidth="1"/>
    <col min="3" max="3" width="40.28515625" customWidth="1"/>
    <col min="4" max="4" width="85.28515625" customWidth="1"/>
    <col min="5" max="5" width="11.5703125" hidden="1" customWidth="1"/>
    <col min="6" max="6" width="17.42578125" hidden="1" customWidth="1"/>
    <col min="7" max="7" width="16.5703125" hidden="1" customWidth="1"/>
    <col min="8" max="8" width="23" hidden="1" customWidth="1"/>
    <col min="9" max="9" width="23.140625" customWidth="1"/>
    <col min="10" max="10" width="30.7109375" customWidth="1"/>
    <col min="11" max="11" width="26.28515625" customWidth="1"/>
    <col min="12" max="12" width="22.28515625" customWidth="1"/>
    <col min="13" max="13" width="20.28515625" customWidth="1"/>
    <col min="14" max="14" width="22" customWidth="1"/>
    <col min="21" max="21" width="20.5703125" bestFit="1" customWidth="1"/>
  </cols>
  <sheetData>
    <row r="1" spans="1:21" ht="26.25" x14ac:dyDescent="0.4">
      <c r="N1" s="59" t="s">
        <v>49</v>
      </c>
    </row>
    <row r="2" spans="1:21" ht="93" customHeight="1" x14ac:dyDescent="0.25">
      <c r="A2" s="136" t="s">
        <v>89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21" ht="36" customHeight="1" thickBot="1" x14ac:dyDescent="0.3">
      <c r="A3" s="143" t="s">
        <v>48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21" ht="27.75" customHeight="1" thickBot="1" x14ac:dyDescent="0.3">
      <c r="A4" s="90" t="s">
        <v>0</v>
      </c>
      <c r="B4" s="141" t="s">
        <v>23</v>
      </c>
      <c r="C4" s="90" t="s">
        <v>24</v>
      </c>
      <c r="D4" s="90" t="s">
        <v>25</v>
      </c>
      <c r="E4" s="115" t="s">
        <v>2</v>
      </c>
      <c r="F4" s="105" t="s">
        <v>12</v>
      </c>
      <c r="G4" s="106"/>
      <c r="H4" s="107" t="s">
        <v>17</v>
      </c>
      <c r="I4" s="105"/>
      <c r="J4" s="140"/>
      <c r="K4" s="140"/>
      <c r="L4" s="140"/>
      <c r="M4" s="140"/>
      <c r="N4" s="106"/>
    </row>
    <row r="5" spans="1:21" ht="43.5" customHeight="1" thickBot="1" x14ac:dyDescent="0.5">
      <c r="A5" s="92"/>
      <c r="B5" s="142"/>
      <c r="C5" s="91"/>
      <c r="D5" s="92"/>
      <c r="E5" s="116"/>
      <c r="F5" s="13" t="s">
        <v>13</v>
      </c>
      <c r="G5" s="14" t="s">
        <v>14</v>
      </c>
      <c r="H5" s="108"/>
      <c r="I5" s="105" t="s">
        <v>26</v>
      </c>
      <c r="J5" s="140"/>
      <c r="K5" s="137" t="s">
        <v>27</v>
      </c>
      <c r="L5" s="138"/>
      <c r="M5" s="138"/>
      <c r="N5" s="139"/>
    </row>
    <row r="6" spans="1:21" ht="104.25" customHeight="1" thickBot="1" x14ac:dyDescent="0.55000000000000004">
      <c r="A6" s="133">
        <v>1</v>
      </c>
      <c r="B6" s="90" t="s">
        <v>29</v>
      </c>
      <c r="C6" s="90" t="s">
        <v>28</v>
      </c>
      <c r="D6" s="90" t="s">
        <v>65</v>
      </c>
      <c r="E6" s="90">
        <v>17</v>
      </c>
      <c r="F6" s="48" t="s">
        <v>3</v>
      </c>
      <c r="G6" s="48" t="s">
        <v>4</v>
      </c>
      <c r="H6" s="6">
        <v>641261</v>
      </c>
      <c r="I6" s="84">
        <f>7400000+6836040</f>
        <v>14236040</v>
      </c>
      <c r="J6" s="85"/>
      <c r="K6" s="84">
        <v>7400000</v>
      </c>
      <c r="L6" s="85"/>
      <c r="M6" s="85"/>
      <c r="N6" s="86"/>
      <c r="U6" s="71"/>
    </row>
    <row r="7" spans="1:21" ht="53.25" customHeight="1" thickBot="1" x14ac:dyDescent="0.3">
      <c r="A7" s="131"/>
      <c r="B7" s="91"/>
      <c r="C7" s="91"/>
      <c r="D7" s="131"/>
      <c r="E7" s="91"/>
      <c r="F7" s="48"/>
      <c r="G7" s="48"/>
      <c r="H7" s="6"/>
      <c r="I7" s="6" t="s">
        <v>19</v>
      </c>
      <c r="J7" s="6" t="s">
        <v>20</v>
      </c>
      <c r="K7" s="6" t="s">
        <v>19</v>
      </c>
      <c r="L7" s="6" t="s">
        <v>20</v>
      </c>
      <c r="M7" s="6" t="s">
        <v>21</v>
      </c>
      <c r="N7" s="6" t="s">
        <v>22</v>
      </c>
    </row>
    <row r="8" spans="1:21" ht="77.25" customHeight="1" thickBot="1" x14ac:dyDescent="0.3">
      <c r="A8" s="131"/>
      <c r="B8" s="91"/>
      <c r="C8" s="92"/>
      <c r="D8" s="132"/>
      <c r="E8" s="92"/>
      <c r="F8" s="48"/>
      <c r="G8" s="48"/>
      <c r="H8" s="6"/>
      <c r="I8" s="7">
        <f>I6/2</f>
        <v>7118020</v>
      </c>
      <c r="J8" s="7">
        <f>I6/2</f>
        <v>7118020</v>
      </c>
      <c r="K8" s="7">
        <v>1850000</v>
      </c>
      <c r="L8" s="7">
        <v>1850000</v>
      </c>
      <c r="M8" s="7">
        <v>1850000</v>
      </c>
      <c r="N8" s="7">
        <v>1850000</v>
      </c>
    </row>
    <row r="9" spans="1:21" ht="112.5" customHeight="1" thickBot="1" x14ac:dyDescent="0.3">
      <c r="A9" s="131"/>
      <c r="B9" s="91"/>
      <c r="C9" s="90" t="s">
        <v>43</v>
      </c>
      <c r="D9" s="90" t="s">
        <v>66</v>
      </c>
      <c r="E9" s="90">
        <v>18</v>
      </c>
      <c r="F9" s="48" t="s">
        <v>5</v>
      </c>
      <c r="G9" s="48" t="s">
        <v>6</v>
      </c>
      <c r="H9" s="6">
        <v>709194</v>
      </c>
      <c r="I9" s="84">
        <f>K9+6836040</f>
        <v>14986040</v>
      </c>
      <c r="J9" s="85"/>
      <c r="K9" s="84">
        <v>8150000</v>
      </c>
      <c r="L9" s="85"/>
      <c r="M9" s="85"/>
      <c r="N9" s="86"/>
    </row>
    <row r="10" spans="1:21" ht="54" customHeight="1" thickBot="1" x14ac:dyDescent="0.3">
      <c r="A10" s="131"/>
      <c r="B10" s="91"/>
      <c r="C10" s="91"/>
      <c r="D10" s="131"/>
      <c r="E10" s="91"/>
      <c r="F10" s="55"/>
      <c r="G10" s="55"/>
      <c r="H10" s="6"/>
      <c r="I10" s="6" t="s">
        <v>19</v>
      </c>
      <c r="J10" s="6" t="s">
        <v>20</v>
      </c>
      <c r="K10" s="6" t="s">
        <v>19</v>
      </c>
      <c r="L10" s="6" t="s">
        <v>20</v>
      </c>
      <c r="M10" s="6" t="s">
        <v>21</v>
      </c>
      <c r="N10" s="6" t="s">
        <v>22</v>
      </c>
    </row>
    <row r="11" spans="1:21" ht="114.75" customHeight="1" thickBot="1" x14ac:dyDescent="0.3">
      <c r="A11" s="131"/>
      <c r="B11" s="91"/>
      <c r="C11" s="92"/>
      <c r="D11" s="132"/>
      <c r="E11" s="92"/>
      <c r="F11" s="55"/>
      <c r="G11" s="55"/>
      <c r="H11" s="6"/>
      <c r="I11" s="6">
        <f>I9/2</f>
        <v>7493020</v>
      </c>
      <c r="J11" s="6">
        <f>I9/2</f>
        <v>7493020</v>
      </c>
      <c r="K11" s="6">
        <v>2037500</v>
      </c>
      <c r="L11" s="6">
        <v>2037500</v>
      </c>
      <c r="M11" s="6">
        <v>2037500</v>
      </c>
      <c r="N11" s="6">
        <v>2037500</v>
      </c>
    </row>
    <row r="12" spans="1:21" ht="70.5" customHeight="1" thickBot="1" x14ac:dyDescent="0.3">
      <c r="A12" s="131"/>
      <c r="B12" s="91"/>
      <c r="C12" s="101" t="s">
        <v>44</v>
      </c>
      <c r="D12" s="90" t="s">
        <v>30</v>
      </c>
      <c r="E12" s="90">
        <v>17</v>
      </c>
      <c r="F12" s="53" t="s">
        <v>3</v>
      </c>
      <c r="G12" s="53" t="s">
        <v>4</v>
      </c>
      <c r="H12" s="6">
        <v>641261</v>
      </c>
      <c r="I12" s="84">
        <f>K12+6836040</f>
        <v>14236040</v>
      </c>
      <c r="J12" s="85"/>
      <c r="K12" s="84">
        <v>7400000</v>
      </c>
      <c r="L12" s="85"/>
      <c r="M12" s="85"/>
      <c r="N12" s="86"/>
    </row>
    <row r="13" spans="1:21" ht="56.25" customHeight="1" thickBot="1" x14ac:dyDescent="0.3">
      <c r="A13" s="131"/>
      <c r="B13" s="91"/>
      <c r="C13" s="102"/>
      <c r="D13" s="131"/>
      <c r="E13" s="91"/>
      <c r="F13" s="55"/>
      <c r="G13" s="55"/>
      <c r="H13" s="6"/>
      <c r="I13" s="6" t="s">
        <v>19</v>
      </c>
      <c r="J13" s="6" t="s">
        <v>20</v>
      </c>
      <c r="K13" s="6" t="s">
        <v>19</v>
      </c>
      <c r="L13" s="6" t="s">
        <v>20</v>
      </c>
      <c r="M13" s="6" t="s">
        <v>21</v>
      </c>
      <c r="N13" s="6" t="s">
        <v>22</v>
      </c>
    </row>
    <row r="14" spans="1:21" ht="42.75" customHeight="1" thickBot="1" x14ac:dyDescent="0.3">
      <c r="A14" s="131"/>
      <c r="B14" s="91"/>
      <c r="C14" s="130"/>
      <c r="D14" s="132"/>
      <c r="E14" s="92"/>
      <c r="F14" s="55"/>
      <c r="G14" s="55"/>
      <c r="H14" s="6"/>
      <c r="I14" s="7">
        <f>I12/2</f>
        <v>7118020</v>
      </c>
      <c r="J14" s="7">
        <f>I12/2</f>
        <v>7118020</v>
      </c>
      <c r="K14" s="7">
        <v>1850000</v>
      </c>
      <c r="L14" s="7">
        <v>1850000</v>
      </c>
      <c r="M14" s="7">
        <v>1850000</v>
      </c>
      <c r="N14" s="7">
        <v>1850000</v>
      </c>
    </row>
    <row r="15" spans="1:21" ht="42.75" customHeight="1" thickBot="1" x14ac:dyDescent="0.3">
      <c r="A15" s="131"/>
      <c r="B15" s="91"/>
      <c r="C15" s="101" t="s">
        <v>44</v>
      </c>
      <c r="D15" s="90" t="s">
        <v>67</v>
      </c>
      <c r="E15" s="90">
        <v>17</v>
      </c>
      <c r="F15" s="53" t="s">
        <v>3</v>
      </c>
      <c r="G15" s="53" t="s">
        <v>4</v>
      </c>
      <c r="H15" s="6">
        <v>641261</v>
      </c>
      <c r="I15" s="84">
        <f>K15+6836040</f>
        <v>18086040</v>
      </c>
      <c r="J15" s="85"/>
      <c r="K15" s="84">
        <v>11250000</v>
      </c>
      <c r="L15" s="85"/>
      <c r="M15" s="85"/>
      <c r="N15" s="86"/>
    </row>
    <row r="16" spans="1:21" ht="42.75" customHeight="1" thickBot="1" x14ac:dyDescent="0.3">
      <c r="A16" s="131"/>
      <c r="B16" s="91"/>
      <c r="C16" s="102"/>
      <c r="D16" s="131"/>
      <c r="E16" s="91"/>
      <c r="F16" s="55"/>
      <c r="G16" s="55"/>
      <c r="H16" s="6"/>
      <c r="I16" s="6" t="s">
        <v>19</v>
      </c>
      <c r="J16" s="6" t="s">
        <v>20</v>
      </c>
      <c r="K16" s="6" t="s">
        <v>19</v>
      </c>
      <c r="L16" s="6" t="s">
        <v>20</v>
      </c>
      <c r="M16" s="6" t="s">
        <v>21</v>
      </c>
      <c r="N16" s="6" t="s">
        <v>22</v>
      </c>
    </row>
    <row r="17" spans="1:14" ht="42.75" customHeight="1" thickBot="1" x14ac:dyDescent="0.3">
      <c r="A17" s="131"/>
      <c r="B17" s="91"/>
      <c r="C17" s="130"/>
      <c r="D17" s="132"/>
      <c r="E17" s="92"/>
      <c r="F17" s="55"/>
      <c r="G17" s="55"/>
      <c r="H17" s="6"/>
      <c r="I17" s="7">
        <f>I15/2</f>
        <v>9043020</v>
      </c>
      <c r="J17" s="7">
        <f>I15/2</f>
        <v>9043020</v>
      </c>
      <c r="K17" s="7">
        <v>2812500</v>
      </c>
      <c r="L17" s="7">
        <v>2812500</v>
      </c>
      <c r="M17" s="7">
        <v>2812500</v>
      </c>
      <c r="N17" s="7">
        <v>2812500</v>
      </c>
    </row>
    <row r="18" spans="1:14" ht="50.25" customHeight="1" thickBot="1" x14ac:dyDescent="0.3">
      <c r="A18" s="132"/>
      <c r="B18" s="92"/>
      <c r="C18" s="110" t="s">
        <v>73</v>
      </c>
      <c r="D18" s="119"/>
      <c r="E18" s="55"/>
      <c r="F18" s="55"/>
      <c r="G18" s="55"/>
      <c r="H18" s="6"/>
      <c r="I18" s="105" t="s">
        <v>26</v>
      </c>
      <c r="J18" s="140"/>
      <c r="K18" s="137" t="s">
        <v>27</v>
      </c>
      <c r="L18" s="138"/>
      <c r="M18" s="138"/>
      <c r="N18" s="139"/>
    </row>
    <row r="19" spans="1:14" ht="64.5" customHeight="1" thickBot="1" x14ac:dyDescent="0.3">
      <c r="A19" s="133">
        <v>2</v>
      </c>
      <c r="B19" s="141" t="s">
        <v>36</v>
      </c>
      <c r="C19" s="93" t="s">
        <v>83</v>
      </c>
      <c r="D19" s="112"/>
      <c r="E19" s="90">
        <v>19</v>
      </c>
      <c r="F19" s="48" t="s">
        <v>8</v>
      </c>
      <c r="G19" s="48" t="s">
        <v>9</v>
      </c>
      <c r="H19" s="6">
        <v>777127</v>
      </c>
      <c r="I19" s="84">
        <f>K19+6836040</f>
        <v>15804040</v>
      </c>
      <c r="J19" s="85"/>
      <c r="K19" s="84">
        <v>8968000</v>
      </c>
      <c r="L19" s="85"/>
      <c r="M19" s="85"/>
      <c r="N19" s="86"/>
    </row>
    <row r="20" spans="1:14" ht="60" customHeight="1" thickBot="1" x14ac:dyDescent="0.3">
      <c r="A20" s="131"/>
      <c r="B20" s="145"/>
      <c r="C20" s="95"/>
      <c r="D20" s="113"/>
      <c r="E20" s="91"/>
      <c r="F20" s="55"/>
      <c r="G20" s="55"/>
      <c r="H20" s="6"/>
      <c r="I20" s="6" t="s">
        <v>19</v>
      </c>
      <c r="J20" s="6" t="s">
        <v>20</v>
      </c>
      <c r="K20" s="6" t="s">
        <v>19</v>
      </c>
      <c r="L20" s="6" t="s">
        <v>20</v>
      </c>
      <c r="M20" s="6" t="s">
        <v>21</v>
      </c>
      <c r="N20" s="6" t="s">
        <v>22</v>
      </c>
    </row>
    <row r="21" spans="1:14" ht="48" customHeight="1" thickBot="1" x14ac:dyDescent="0.3">
      <c r="A21" s="131"/>
      <c r="B21" s="145"/>
      <c r="C21" s="97"/>
      <c r="D21" s="114"/>
      <c r="E21" s="92"/>
      <c r="F21" s="55"/>
      <c r="G21" s="55"/>
      <c r="H21" s="6"/>
      <c r="I21" s="6">
        <f>I19/2</f>
        <v>7902020</v>
      </c>
      <c r="J21" s="6">
        <f>I19/2</f>
        <v>7902020</v>
      </c>
      <c r="K21" s="7">
        <v>2242000</v>
      </c>
      <c r="L21" s="7">
        <v>2242000</v>
      </c>
      <c r="M21" s="7">
        <v>2242000</v>
      </c>
      <c r="N21" s="7">
        <v>2242000</v>
      </c>
    </row>
    <row r="22" spans="1:14" ht="65.25" customHeight="1" thickBot="1" x14ac:dyDescent="0.3">
      <c r="A22" s="131"/>
      <c r="B22" s="145"/>
      <c r="C22" s="101" t="s">
        <v>68</v>
      </c>
      <c r="D22" s="112"/>
      <c r="E22" s="101">
        <v>20</v>
      </c>
      <c r="F22" s="53" t="s">
        <v>10</v>
      </c>
      <c r="G22" s="53" t="s">
        <v>11</v>
      </c>
      <c r="H22" s="6">
        <v>845060</v>
      </c>
      <c r="I22" s="84">
        <f>K22+6836040</f>
        <v>16536040</v>
      </c>
      <c r="J22" s="85"/>
      <c r="K22" s="84">
        <v>9700000</v>
      </c>
      <c r="L22" s="85"/>
      <c r="M22" s="85"/>
      <c r="N22" s="86"/>
    </row>
    <row r="23" spans="1:14" ht="66.75" customHeight="1" thickBot="1" x14ac:dyDescent="0.3">
      <c r="A23" s="131"/>
      <c r="B23" s="145"/>
      <c r="C23" s="95"/>
      <c r="D23" s="113"/>
      <c r="E23" s="102"/>
      <c r="F23" s="49"/>
      <c r="G23" s="49"/>
      <c r="H23" s="52"/>
      <c r="I23" s="6" t="s">
        <v>19</v>
      </c>
      <c r="J23" s="6" t="s">
        <v>20</v>
      </c>
      <c r="K23" s="6" t="s">
        <v>19</v>
      </c>
      <c r="L23" s="6" t="s">
        <v>20</v>
      </c>
      <c r="M23" s="6" t="s">
        <v>21</v>
      </c>
      <c r="N23" s="6" t="s">
        <v>22</v>
      </c>
    </row>
    <row r="24" spans="1:14" ht="120" customHeight="1" thickBot="1" x14ac:dyDescent="0.3">
      <c r="A24" s="131"/>
      <c r="B24" s="145"/>
      <c r="C24" s="97"/>
      <c r="D24" s="114"/>
      <c r="E24" s="102"/>
      <c r="F24" s="49"/>
      <c r="G24" s="49"/>
      <c r="H24" s="52"/>
      <c r="I24" s="7">
        <f>I22/2</f>
        <v>8268020</v>
      </c>
      <c r="J24" s="7">
        <f>I22/2</f>
        <v>8268020</v>
      </c>
      <c r="K24" s="7">
        <v>2425000</v>
      </c>
      <c r="L24" s="7">
        <v>2425000</v>
      </c>
      <c r="M24" s="7">
        <v>2425000</v>
      </c>
      <c r="N24" s="7">
        <v>2425000</v>
      </c>
    </row>
    <row r="25" spans="1:14" ht="57" customHeight="1" thickBot="1" x14ac:dyDescent="0.3">
      <c r="A25" s="131"/>
      <c r="B25" s="145"/>
      <c r="C25" s="93" t="s">
        <v>31</v>
      </c>
      <c r="D25" s="112"/>
      <c r="E25" s="134">
        <v>19</v>
      </c>
      <c r="F25" s="49"/>
      <c r="G25" s="49"/>
      <c r="H25" s="52"/>
      <c r="I25" s="84">
        <f>K25+6836040</f>
        <v>15804040</v>
      </c>
      <c r="J25" s="85"/>
      <c r="K25" s="84">
        <v>8968000</v>
      </c>
      <c r="L25" s="85"/>
      <c r="M25" s="85"/>
      <c r="N25" s="86"/>
    </row>
    <row r="26" spans="1:14" ht="39" customHeight="1" thickBot="1" x14ac:dyDescent="0.3">
      <c r="A26" s="131"/>
      <c r="B26" s="145"/>
      <c r="C26" s="95"/>
      <c r="D26" s="113"/>
      <c r="E26" s="134"/>
      <c r="F26" s="49"/>
      <c r="G26" s="49"/>
      <c r="H26" s="52"/>
      <c r="I26" s="6" t="s">
        <v>19</v>
      </c>
      <c r="J26" s="6" t="s">
        <v>20</v>
      </c>
      <c r="K26" s="6" t="s">
        <v>19</v>
      </c>
      <c r="L26" s="6" t="s">
        <v>20</v>
      </c>
      <c r="M26" s="6" t="s">
        <v>21</v>
      </c>
      <c r="N26" s="6" t="s">
        <v>22</v>
      </c>
    </row>
    <row r="27" spans="1:14" ht="54" customHeight="1" thickBot="1" x14ac:dyDescent="0.3">
      <c r="A27" s="131"/>
      <c r="B27" s="145"/>
      <c r="C27" s="97"/>
      <c r="D27" s="114"/>
      <c r="E27" s="135"/>
      <c r="F27" s="50"/>
      <c r="G27" s="50"/>
      <c r="H27" s="52"/>
      <c r="I27" s="6">
        <f>I25/2</f>
        <v>7902020</v>
      </c>
      <c r="J27" s="6">
        <f>I25/2</f>
        <v>7902020</v>
      </c>
      <c r="K27" s="7">
        <v>2242000</v>
      </c>
      <c r="L27" s="7">
        <v>2242000</v>
      </c>
      <c r="M27" s="7">
        <v>2242000</v>
      </c>
      <c r="N27" s="7">
        <v>2242000</v>
      </c>
    </row>
    <row r="28" spans="1:14" ht="27.75" hidden="1" customHeight="1" thickBot="1" x14ac:dyDescent="0.3">
      <c r="A28" s="131"/>
      <c r="B28" s="145"/>
      <c r="C28" s="87" t="s">
        <v>1</v>
      </c>
      <c r="D28" s="87"/>
      <c r="E28" s="56"/>
      <c r="F28" s="50"/>
      <c r="G28" s="50"/>
      <c r="H28" s="52"/>
      <c r="I28" s="78"/>
      <c r="J28" s="117"/>
      <c r="K28" s="117"/>
      <c r="L28" s="117"/>
      <c r="M28" s="117"/>
      <c r="N28" s="79"/>
    </row>
    <row r="29" spans="1:14" ht="36" hidden="1" customHeight="1" thickBot="1" x14ac:dyDescent="0.3">
      <c r="A29" s="131"/>
      <c r="B29" s="145"/>
      <c r="C29" s="89"/>
      <c r="D29" s="89"/>
      <c r="E29" s="56"/>
      <c r="F29" s="50"/>
      <c r="G29" s="50"/>
      <c r="H29" s="52"/>
      <c r="I29" s="82"/>
      <c r="J29" s="118"/>
      <c r="K29" s="118"/>
      <c r="L29" s="118"/>
      <c r="M29" s="118"/>
      <c r="N29" s="83"/>
    </row>
    <row r="30" spans="1:14" ht="23.25" hidden="1" customHeight="1" thickBot="1" x14ac:dyDescent="0.3">
      <c r="A30" s="131"/>
      <c r="B30" s="145"/>
      <c r="C30" s="112" t="s">
        <v>7</v>
      </c>
      <c r="D30" s="112"/>
      <c r="E30" s="115" t="s">
        <v>2</v>
      </c>
      <c r="F30" s="105" t="s">
        <v>12</v>
      </c>
      <c r="G30" s="106"/>
      <c r="H30" s="107" t="s">
        <v>17</v>
      </c>
      <c r="I30" s="78">
        <v>17233560</v>
      </c>
      <c r="J30" s="117"/>
      <c r="K30" s="78">
        <v>11019000</v>
      </c>
      <c r="L30" s="117"/>
      <c r="M30" s="117"/>
      <c r="N30" s="79"/>
    </row>
    <row r="31" spans="1:14" ht="16.5" hidden="1" customHeight="1" thickBot="1" x14ac:dyDescent="0.5">
      <c r="A31" s="131"/>
      <c r="B31" s="145"/>
      <c r="C31" s="113"/>
      <c r="D31" s="113"/>
      <c r="E31" s="116"/>
      <c r="F31" s="13" t="s">
        <v>13</v>
      </c>
      <c r="G31" s="14" t="s">
        <v>14</v>
      </c>
      <c r="H31" s="108"/>
      <c r="I31" s="82"/>
      <c r="J31" s="118"/>
      <c r="K31" s="82"/>
      <c r="L31" s="118"/>
      <c r="M31" s="118"/>
      <c r="N31" s="83"/>
    </row>
    <row r="32" spans="1:14" ht="34.5" hidden="1" customHeight="1" thickBot="1" x14ac:dyDescent="0.3">
      <c r="A32" s="131"/>
      <c r="B32" s="145"/>
      <c r="C32" s="113"/>
      <c r="D32" s="113"/>
      <c r="E32" s="90">
        <v>19</v>
      </c>
      <c r="F32" s="48" t="s">
        <v>8</v>
      </c>
      <c r="G32" s="48" t="s">
        <v>9</v>
      </c>
      <c r="H32" s="6">
        <v>777127</v>
      </c>
      <c r="I32" s="6" t="s">
        <v>19</v>
      </c>
      <c r="J32" s="6" t="s">
        <v>20</v>
      </c>
      <c r="K32" s="6" t="s">
        <v>19</v>
      </c>
      <c r="L32" s="6" t="s">
        <v>20</v>
      </c>
      <c r="M32" s="6" t="s">
        <v>21</v>
      </c>
      <c r="N32" s="6" t="s">
        <v>22</v>
      </c>
    </row>
    <row r="33" spans="1:14" ht="27.75" hidden="1" customHeight="1" thickBot="1" x14ac:dyDescent="0.3">
      <c r="A33" s="131"/>
      <c r="B33" s="145"/>
      <c r="C33" s="113"/>
      <c r="D33" s="113"/>
      <c r="E33" s="91"/>
      <c r="F33" s="55"/>
      <c r="G33" s="55"/>
      <c r="H33" s="51"/>
      <c r="I33" s="123">
        <v>4308390</v>
      </c>
      <c r="J33" s="99">
        <v>4308390</v>
      </c>
      <c r="K33" s="99">
        <v>2754750</v>
      </c>
      <c r="L33" s="99">
        <v>2754750</v>
      </c>
      <c r="M33" s="99">
        <v>2754750</v>
      </c>
      <c r="N33" s="128">
        <v>2754750</v>
      </c>
    </row>
    <row r="34" spans="1:14" ht="27.75" hidden="1" customHeight="1" thickBot="1" x14ac:dyDescent="0.3">
      <c r="A34" s="131"/>
      <c r="B34" s="145"/>
      <c r="C34" s="114"/>
      <c r="D34" s="114"/>
      <c r="E34" s="92"/>
      <c r="F34" s="55"/>
      <c r="G34" s="55"/>
      <c r="H34" s="51"/>
      <c r="I34" s="124"/>
      <c r="J34" s="100"/>
      <c r="K34" s="100"/>
      <c r="L34" s="100"/>
      <c r="M34" s="100"/>
      <c r="N34" s="129"/>
    </row>
    <row r="35" spans="1:14" ht="34.5" hidden="1" customHeight="1" thickBot="1" x14ac:dyDescent="0.3">
      <c r="A35" s="131"/>
      <c r="B35" s="145"/>
      <c r="C35" s="112" t="s">
        <v>16</v>
      </c>
      <c r="D35" s="112"/>
      <c r="E35" s="101">
        <v>20</v>
      </c>
      <c r="F35" s="53" t="s">
        <v>10</v>
      </c>
      <c r="G35" s="53" t="s">
        <v>11</v>
      </c>
      <c r="H35" s="6">
        <v>845060</v>
      </c>
      <c r="I35" s="120">
        <v>19793560</v>
      </c>
      <c r="J35" s="121"/>
      <c r="K35" s="120">
        <v>13579000</v>
      </c>
      <c r="L35" s="121"/>
      <c r="M35" s="121"/>
      <c r="N35" s="122"/>
    </row>
    <row r="36" spans="1:14" ht="34.5" hidden="1" customHeight="1" thickBot="1" x14ac:dyDescent="0.3">
      <c r="A36" s="131"/>
      <c r="B36" s="145"/>
      <c r="C36" s="113"/>
      <c r="D36" s="113"/>
      <c r="E36" s="102"/>
      <c r="F36" s="49"/>
      <c r="G36" s="49"/>
      <c r="H36" s="52"/>
      <c r="I36" s="6" t="s">
        <v>19</v>
      </c>
      <c r="J36" s="6" t="s">
        <v>20</v>
      </c>
      <c r="K36" s="6" t="s">
        <v>19</v>
      </c>
      <c r="L36" s="6" t="s">
        <v>20</v>
      </c>
      <c r="M36" s="6" t="s">
        <v>21</v>
      </c>
      <c r="N36" s="6" t="s">
        <v>22</v>
      </c>
    </row>
    <row r="37" spans="1:14" ht="48" hidden="1" customHeight="1" thickBot="1" x14ac:dyDescent="0.3">
      <c r="A37" s="131"/>
      <c r="B37" s="145"/>
      <c r="C37" s="114"/>
      <c r="D37" s="114"/>
      <c r="E37" s="102"/>
      <c r="F37" s="50"/>
      <c r="G37" s="50"/>
      <c r="H37" s="52"/>
      <c r="I37" s="54">
        <v>4948390</v>
      </c>
      <c r="J37" s="54">
        <v>4948390</v>
      </c>
      <c r="K37" s="54">
        <v>3394750</v>
      </c>
      <c r="L37" s="54">
        <v>3394750</v>
      </c>
      <c r="M37" s="54">
        <v>3394750</v>
      </c>
      <c r="N37" s="6">
        <v>3394750</v>
      </c>
    </row>
    <row r="38" spans="1:14" ht="48" customHeight="1" thickBot="1" x14ac:dyDescent="0.3">
      <c r="A38" s="131"/>
      <c r="B38" s="145"/>
      <c r="C38" s="93" t="s">
        <v>95</v>
      </c>
      <c r="D38" s="94"/>
      <c r="E38" s="74"/>
      <c r="F38" s="73"/>
      <c r="G38" s="73"/>
      <c r="H38" s="75"/>
      <c r="I38" s="120">
        <v>19636040</v>
      </c>
      <c r="J38" s="122"/>
      <c r="K38" s="120">
        <v>12800000</v>
      </c>
      <c r="L38" s="121"/>
      <c r="M38" s="121"/>
      <c r="N38" s="122"/>
    </row>
    <row r="39" spans="1:14" ht="48" customHeight="1" thickBot="1" x14ac:dyDescent="0.3">
      <c r="A39" s="131"/>
      <c r="B39" s="145"/>
      <c r="C39" s="95"/>
      <c r="D39" s="96"/>
      <c r="E39" s="74"/>
      <c r="F39" s="73"/>
      <c r="G39" s="73"/>
      <c r="H39" s="75"/>
      <c r="I39" s="6" t="s">
        <v>19</v>
      </c>
      <c r="J39" s="6" t="s">
        <v>20</v>
      </c>
      <c r="K39" s="6" t="s">
        <v>19</v>
      </c>
      <c r="L39" s="6" t="s">
        <v>20</v>
      </c>
      <c r="M39" s="6" t="s">
        <v>21</v>
      </c>
      <c r="N39" s="6" t="s">
        <v>22</v>
      </c>
    </row>
    <row r="40" spans="1:14" ht="48" customHeight="1" thickBot="1" x14ac:dyDescent="0.3">
      <c r="A40" s="132"/>
      <c r="B40" s="142"/>
      <c r="C40" s="97"/>
      <c r="D40" s="98"/>
      <c r="E40" s="74"/>
      <c r="F40" s="73"/>
      <c r="G40" s="73"/>
      <c r="H40" s="75"/>
      <c r="I40" s="77">
        <v>9818020</v>
      </c>
      <c r="J40" s="7">
        <v>9818020</v>
      </c>
      <c r="K40" s="7">
        <v>3200000</v>
      </c>
      <c r="L40" s="75">
        <v>3200000</v>
      </c>
      <c r="M40" s="7">
        <v>3200000</v>
      </c>
      <c r="N40" s="76">
        <v>3200000</v>
      </c>
    </row>
    <row r="41" spans="1:14" ht="46.5" customHeight="1" thickBot="1" x14ac:dyDescent="0.5">
      <c r="A41" s="103"/>
      <c r="B41" s="104"/>
      <c r="C41" s="110" t="s">
        <v>74</v>
      </c>
      <c r="D41" s="111"/>
      <c r="E41" s="110" t="s">
        <v>27</v>
      </c>
      <c r="F41" s="111"/>
      <c r="G41" s="111"/>
      <c r="H41" s="111"/>
      <c r="I41" s="111"/>
      <c r="J41" s="111"/>
      <c r="K41" s="111"/>
      <c r="L41" s="111"/>
      <c r="M41" s="111"/>
      <c r="N41" s="119"/>
    </row>
    <row r="42" spans="1:14" ht="59.25" customHeight="1" thickBot="1" x14ac:dyDescent="0.5">
      <c r="A42" s="133">
        <v>3</v>
      </c>
      <c r="B42" s="90" t="s">
        <v>69</v>
      </c>
      <c r="C42" s="102" t="s">
        <v>77</v>
      </c>
      <c r="D42" s="113"/>
      <c r="E42" s="91">
        <v>10</v>
      </c>
      <c r="F42" s="58"/>
      <c r="G42" s="18"/>
      <c r="H42" s="19"/>
      <c r="I42" s="78"/>
      <c r="J42" s="79"/>
      <c r="K42" s="84">
        <v>8623000</v>
      </c>
      <c r="L42" s="85"/>
      <c r="M42" s="85"/>
      <c r="N42" s="86"/>
    </row>
    <row r="43" spans="1:14" ht="58.5" customHeight="1" thickBot="1" x14ac:dyDescent="0.5">
      <c r="A43" s="131"/>
      <c r="B43" s="91"/>
      <c r="C43" s="95"/>
      <c r="D43" s="113"/>
      <c r="E43" s="91"/>
      <c r="F43" s="20"/>
      <c r="G43" s="18"/>
      <c r="H43" s="19"/>
      <c r="I43" s="80"/>
      <c r="J43" s="81"/>
      <c r="K43" s="6" t="s">
        <v>19</v>
      </c>
      <c r="L43" s="6" t="s">
        <v>20</v>
      </c>
      <c r="M43" s="6" t="s">
        <v>21</v>
      </c>
      <c r="N43" s="6" t="s">
        <v>22</v>
      </c>
    </row>
    <row r="44" spans="1:14" ht="65.25" customHeight="1" thickBot="1" x14ac:dyDescent="0.5">
      <c r="A44" s="131"/>
      <c r="B44" s="91"/>
      <c r="C44" s="97"/>
      <c r="D44" s="114"/>
      <c r="E44" s="92"/>
      <c r="F44" s="20"/>
      <c r="G44" s="18"/>
      <c r="H44" s="19"/>
      <c r="I44" s="80"/>
      <c r="J44" s="81"/>
      <c r="K44" s="7">
        <v>2155750</v>
      </c>
      <c r="L44" s="7">
        <v>2155750</v>
      </c>
      <c r="M44" s="7">
        <v>2155750</v>
      </c>
      <c r="N44" s="7">
        <v>2155750</v>
      </c>
    </row>
    <row r="45" spans="1:14" ht="52.5" customHeight="1" thickBot="1" x14ac:dyDescent="0.5">
      <c r="A45" s="131"/>
      <c r="B45" s="91"/>
      <c r="C45" s="101" t="s">
        <v>76</v>
      </c>
      <c r="D45" s="112"/>
      <c r="E45" s="90">
        <v>11</v>
      </c>
      <c r="F45" s="20" t="s">
        <v>15</v>
      </c>
      <c r="G45" s="18"/>
      <c r="H45" s="19"/>
      <c r="I45" s="80"/>
      <c r="J45" s="81"/>
      <c r="K45" s="84">
        <v>9444000</v>
      </c>
      <c r="L45" s="85"/>
      <c r="M45" s="85"/>
      <c r="N45" s="86"/>
    </row>
    <row r="46" spans="1:14" ht="54" customHeight="1" thickBot="1" x14ac:dyDescent="0.5">
      <c r="A46" s="131"/>
      <c r="B46" s="91"/>
      <c r="C46" s="95"/>
      <c r="D46" s="113"/>
      <c r="E46" s="91"/>
      <c r="F46" s="57"/>
      <c r="G46" s="18"/>
      <c r="H46" s="19"/>
      <c r="I46" s="80"/>
      <c r="J46" s="81"/>
      <c r="K46" s="6" t="s">
        <v>19</v>
      </c>
      <c r="L46" s="6" t="s">
        <v>20</v>
      </c>
      <c r="M46" s="6" t="s">
        <v>21</v>
      </c>
      <c r="N46" s="6" t="s">
        <v>22</v>
      </c>
    </row>
    <row r="47" spans="1:14" ht="56.25" customHeight="1" thickBot="1" x14ac:dyDescent="0.5">
      <c r="A47" s="131"/>
      <c r="B47" s="91"/>
      <c r="C47" s="97"/>
      <c r="D47" s="114"/>
      <c r="E47" s="92"/>
      <c r="F47" s="57"/>
      <c r="G47" s="18"/>
      <c r="H47" s="19"/>
      <c r="I47" s="82"/>
      <c r="J47" s="83"/>
      <c r="K47" s="7">
        <v>2361000</v>
      </c>
      <c r="L47" s="7">
        <v>2361000</v>
      </c>
      <c r="M47" s="7">
        <v>2361000</v>
      </c>
      <c r="N47" s="7">
        <v>2361000</v>
      </c>
    </row>
    <row r="48" spans="1:14" ht="51.75" customHeight="1" thickBot="1" x14ac:dyDescent="0.5">
      <c r="A48" s="133">
        <v>4</v>
      </c>
      <c r="B48" s="90" t="s">
        <v>37</v>
      </c>
      <c r="C48" s="102" t="s">
        <v>45</v>
      </c>
      <c r="D48" s="113"/>
      <c r="E48" s="91">
        <v>11</v>
      </c>
      <c r="F48" s="20"/>
      <c r="G48" s="18"/>
      <c r="H48" s="19"/>
      <c r="I48" s="78"/>
      <c r="J48" s="79"/>
      <c r="K48" s="84">
        <v>9485000</v>
      </c>
      <c r="L48" s="85"/>
      <c r="M48" s="85"/>
      <c r="N48" s="86"/>
    </row>
    <row r="49" spans="1:17" ht="64.5" customHeight="1" thickBot="1" x14ac:dyDescent="0.5">
      <c r="A49" s="131"/>
      <c r="B49" s="91"/>
      <c r="C49" s="95"/>
      <c r="D49" s="113"/>
      <c r="E49" s="91"/>
      <c r="F49" s="20"/>
      <c r="G49" s="18"/>
      <c r="H49" s="19"/>
      <c r="I49" s="80"/>
      <c r="J49" s="81"/>
      <c r="K49" s="6" t="s">
        <v>19</v>
      </c>
      <c r="L49" s="6" t="s">
        <v>20</v>
      </c>
      <c r="M49" s="6" t="s">
        <v>21</v>
      </c>
      <c r="N49" s="6" t="s">
        <v>22</v>
      </c>
    </row>
    <row r="50" spans="1:17" ht="64.5" customHeight="1" thickBot="1" x14ac:dyDescent="0.5">
      <c r="A50" s="131"/>
      <c r="B50" s="91"/>
      <c r="C50" s="97"/>
      <c r="D50" s="114"/>
      <c r="E50" s="92"/>
      <c r="F50" s="20"/>
      <c r="G50" s="18"/>
      <c r="H50" s="19"/>
      <c r="I50" s="80"/>
      <c r="J50" s="81"/>
      <c r="K50" s="7">
        <v>2371250</v>
      </c>
      <c r="L50" s="7">
        <v>2371250</v>
      </c>
      <c r="M50" s="7">
        <v>2371250</v>
      </c>
      <c r="N50" s="7">
        <v>2371250</v>
      </c>
    </row>
    <row r="51" spans="1:17" ht="54.75" customHeight="1" thickBot="1" x14ac:dyDescent="0.5">
      <c r="A51" s="131"/>
      <c r="B51" s="91"/>
      <c r="C51" s="101" t="s">
        <v>75</v>
      </c>
      <c r="D51" s="112"/>
      <c r="E51" s="90">
        <v>12</v>
      </c>
      <c r="F51" s="20" t="s">
        <v>15</v>
      </c>
      <c r="G51" s="18"/>
      <c r="H51" s="19"/>
      <c r="I51" s="80"/>
      <c r="J51" s="81"/>
      <c r="K51" s="84">
        <v>10303000</v>
      </c>
      <c r="L51" s="85"/>
      <c r="M51" s="85"/>
      <c r="N51" s="86"/>
    </row>
    <row r="52" spans="1:17" ht="50.25" customHeight="1" thickBot="1" x14ac:dyDescent="0.5">
      <c r="A52" s="131"/>
      <c r="B52" s="91"/>
      <c r="C52" s="95"/>
      <c r="D52" s="113"/>
      <c r="E52" s="91"/>
      <c r="F52" s="57"/>
      <c r="G52" s="18"/>
      <c r="H52" s="19"/>
      <c r="I52" s="80"/>
      <c r="J52" s="81"/>
      <c r="K52" s="6" t="s">
        <v>19</v>
      </c>
      <c r="L52" s="6" t="s">
        <v>20</v>
      </c>
      <c r="M52" s="6" t="s">
        <v>21</v>
      </c>
      <c r="N52" s="6" t="s">
        <v>22</v>
      </c>
    </row>
    <row r="53" spans="1:17" ht="48" customHeight="1" thickBot="1" x14ac:dyDescent="0.5">
      <c r="A53" s="131"/>
      <c r="B53" s="91"/>
      <c r="C53" s="95"/>
      <c r="D53" s="113"/>
      <c r="E53" s="91"/>
      <c r="F53" s="57"/>
      <c r="G53" s="18"/>
      <c r="H53" s="19"/>
      <c r="I53" s="82"/>
      <c r="J53" s="83"/>
      <c r="K53" s="7">
        <v>2575750</v>
      </c>
      <c r="L53" s="7">
        <v>2575750</v>
      </c>
      <c r="M53" s="7">
        <v>2575750</v>
      </c>
      <c r="N53" s="7">
        <v>2575750</v>
      </c>
    </row>
    <row r="54" spans="1:17" ht="59.25" customHeight="1" thickBot="1" x14ac:dyDescent="0.5">
      <c r="A54" s="133">
        <v>5</v>
      </c>
      <c r="B54" s="90" t="s">
        <v>38</v>
      </c>
      <c r="C54" s="110" t="s">
        <v>46</v>
      </c>
      <c r="D54" s="144"/>
      <c r="E54" s="90">
        <v>10</v>
      </c>
      <c r="F54" s="125" t="s">
        <v>15</v>
      </c>
      <c r="G54" s="22"/>
      <c r="H54" s="23"/>
      <c r="I54" s="78"/>
      <c r="J54" s="79"/>
      <c r="K54" s="84">
        <v>8623000</v>
      </c>
      <c r="L54" s="85"/>
      <c r="M54" s="85"/>
      <c r="N54" s="86"/>
    </row>
    <row r="55" spans="1:17" ht="48.75" customHeight="1" thickBot="1" x14ac:dyDescent="0.5">
      <c r="A55" s="131"/>
      <c r="B55" s="91"/>
      <c r="C55" s="101" t="s">
        <v>47</v>
      </c>
      <c r="D55" s="112"/>
      <c r="E55" s="91"/>
      <c r="F55" s="126"/>
      <c r="G55" s="18"/>
      <c r="H55" s="19"/>
      <c r="I55" s="80"/>
      <c r="J55" s="81"/>
      <c r="K55" s="6" t="s">
        <v>19</v>
      </c>
      <c r="L55" s="6" t="s">
        <v>20</v>
      </c>
      <c r="M55" s="6" t="s">
        <v>21</v>
      </c>
      <c r="N55" s="6" t="s">
        <v>22</v>
      </c>
    </row>
    <row r="56" spans="1:17" ht="60.75" customHeight="1" thickBot="1" x14ac:dyDescent="0.5">
      <c r="A56" s="132"/>
      <c r="B56" s="92"/>
      <c r="C56" s="97"/>
      <c r="D56" s="114"/>
      <c r="E56" s="92"/>
      <c r="F56" s="127"/>
      <c r="G56" s="24"/>
      <c r="H56" s="25"/>
      <c r="I56" s="82"/>
      <c r="J56" s="83"/>
      <c r="K56" s="7">
        <v>2155750</v>
      </c>
      <c r="L56" s="7">
        <v>2155750</v>
      </c>
      <c r="M56" s="7">
        <v>2155750</v>
      </c>
      <c r="N56" s="7">
        <v>2155750</v>
      </c>
    </row>
    <row r="57" spans="1:17" ht="37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7" s="2" customFormat="1" ht="26.25" x14ac:dyDescent="0.25">
      <c r="A58" s="109" t="s">
        <v>94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"/>
      <c r="L58" s="1"/>
      <c r="M58" s="1"/>
      <c r="N58" s="1"/>
    </row>
    <row r="59" spans="1:17" x14ac:dyDescent="0.25">
      <c r="O59" s="1"/>
      <c r="P59" s="1"/>
      <c r="Q59" s="1"/>
    </row>
  </sheetData>
  <mergeCells count="103">
    <mergeCell ref="C38:D40"/>
    <mergeCell ref="B19:B40"/>
    <mergeCell ref="A19:A40"/>
    <mergeCell ref="I38:J38"/>
    <mergeCell ref="K38:N38"/>
    <mergeCell ref="A2:N2"/>
    <mergeCell ref="A3:N3"/>
    <mergeCell ref="A4:A5"/>
    <mergeCell ref="B4:B5"/>
    <mergeCell ref="C4:C5"/>
    <mergeCell ref="D4:D5"/>
    <mergeCell ref="E4:E5"/>
    <mergeCell ref="F4:G4"/>
    <mergeCell ref="H4:H5"/>
    <mergeCell ref="I4:N4"/>
    <mergeCell ref="I5:J5"/>
    <mergeCell ref="K5:N5"/>
    <mergeCell ref="A6:A18"/>
    <mergeCell ref="B6:B18"/>
    <mergeCell ref="C6:C8"/>
    <mergeCell ref="D6:D8"/>
    <mergeCell ref="E6:E8"/>
    <mergeCell ref="I6:J6"/>
    <mergeCell ref="K6:N6"/>
    <mergeCell ref="C9:C11"/>
    <mergeCell ref="C15:C17"/>
    <mergeCell ref="D15:D17"/>
    <mergeCell ref="E15:E17"/>
    <mergeCell ref="I15:J15"/>
    <mergeCell ref="K15:N15"/>
    <mergeCell ref="C18:D18"/>
    <mergeCell ref="I18:J18"/>
    <mergeCell ref="K18:N18"/>
    <mergeCell ref="D9:D11"/>
    <mergeCell ref="E9:E11"/>
    <mergeCell ref="I9:J9"/>
    <mergeCell ref="K9:N9"/>
    <mergeCell ref="C12:C14"/>
    <mergeCell ref="D12:D14"/>
    <mergeCell ref="E12:E14"/>
    <mergeCell ref="I12:J12"/>
    <mergeCell ref="K12:N12"/>
    <mergeCell ref="C25:D27"/>
    <mergeCell ref="E25:E27"/>
    <mergeCell ref="I25:J25"/>
    <mergeCell ref="K25:N25"/>
    <mergeCell ref="C28:D29"/>
    <mergeCell ref="I28:N29"/>
    <mergeCell ref="C30:D34"/>
    <mergeCell ref="C19:D21"/>
    <mergeCell ref="E19:E21"/>
    <mergeCell ref="I19:J19"/>
    <mergeCell ref="K19:N19"/>
    <mergeCell ref="C22:D24"/>
    <mergeCell ref="E22:E24"/>
    <mergeCell ref="I22:J22"/>
    <mergeCell ref="K22:N22"/>
    <mergeCell ref="M33:M34"/>
    <mergeCell ref="N33:N34"/>
    <mergeCell ref="C35:D37"/>
    <mergeCell ref="E35:E37"/>
    <mergeCell ref="I35:J35"/>
    <mergeCell ref="K35:N35"/>
    <mergeCell ref="E30:E31"/>
    <mergeCell ref="F30:G30"/>
    <mergeCell ref="H30:H31"/>
    <mergeCell ref="I30:J31"/>
    <mergeCell ref="K30:N31"/>
    <mergeCell ref="E32:E34"/>
    <mergeCell ref="I33:I34"/>
    <mergeCell ref="J33:J34"/>
    <mergeCell ref="K33:K34"/>
    <mergeCell ref="L33:L34"/>
    <mergeCell ref="A41:B41"/>
    <mergeCell ref="C41:D41"/>
    <mergeCell ref="E41:N41"/>
    <mergeCell ref="A42:A47"/>
    <mergeCell ref="B42:B47"/>
    <mergeCell ref="C42:D44"/>
    <mergeCell ref="E42:E44"/>
    <mergeCell ref="I42:J47"/>
    <mergeCell ref="K42:N42"/>
    <mergeCell ref="C45:D47"/>
    <mergeCell ref="E45:E47"/>
    <mergeCell ref="K45:N45"/>
    <mergeCell ref="A48:A53"/>
    <mergeCell ref="B48:B53"/>
    <mergeCell ref="C48:D50"/>
    <mergeCell ref="E48:E50"/>
    <mergeCell ref="I48:J53"/>
    <mergeCell ref="K48:N48"/>
    <mergeCell ref="C51:D53"/>
    <mergeCell ref="E51:E53"/>
    <mergeCell ref="A58:J58"/>
    <mergeCell ref="K51:N51"/>
    <mergeCell ref="A54:A56"/>
    <mergeCell ref="B54:B56"/>
    <mergeCell ref="C54:D54"/>
    <mergeCell ref="E54:E56"/>
    <mergeCell ref="F54:F56"/>
    <mergeCell ref="I54:J56"/>
    <mergeCell ref="K54:N54"/>
    <mergeCell ref="C55:D56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3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9"/>
  <sheetViews>
    <sheetView tabSelected="1" zoomScale="40" zoomScaleNormal="40" workbookViewId="0">
      <selection activeCell="U20" sqref="U20"/>
    </sheetView>
  </sheetViews>
  <sheetFormatPr defaultRowHeight="15" x14ac:dyDescent="0.25"/>
  <cols>
    <col min="1" max="1" width="11.140625" customWidth="1"/>
    <col min="2" max="2" width="25" customWidth="1"/>
    <col min="3" max="3" width="34.5703125" customWidth="1"/>
    <col min="4" max="4" width="66.5703125" customWidth="1"/>
    <col min="5" max="5" width="5.7109375" hidden="1" customWidth="1"/>
    <col min="6" max="6" width="17.42578125" hidden="1" customWidth="1"/>
    <col min="7" max="7" width="16.5703125" hidden="1" customWidth="1"/>
    <col min="8" max="8" width="23" hidden="1" customWidth="1"/>
    <col min="9" max="10" width="21" customWidth="1"/>
    <col min="11" max="14" width="21.42578125" customWidth="1"/>
    <col min="28" max="28" width="9.140625" customWidth="1"/>
    <col min="29" max="29" width="26.7109375" customWidth="1"/>
  </cols>
  <sheetData>
    <row r="1" spans="1:14" ht="23.25" x14ac:dyDescent="0.35">
      <c r="N1" s="72" t="s">
        <v>50</v>
      </c>
    </row>
    <row r="2" spans="1:14" ht="56.25" customHeight="1" x14ac:dyDescent="0.25">
      <c r="A2" s="167" t="s">
        <v>92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4" ht="23.25" thickBot="1" x14ac:dyDescent="0.35">
      <c r="A3" s="168" t="s">
        <v>64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</row>
    <row r="4" spans="1:14" ht="24" thickBot="1" x14ac:dyDescent="0.3">
      <c r="A4" s="151" t="s">
        <v>0</v>
      </c>
      <c r="B4" s="151" t="s">
        <v>23</v>
      </c>
      <c r="C4" s="151" t="s">
        <v>24</v>
      </c>
      <c r="D4" s="151" t="s">
        <v>25</v>
      </c>
      <c r="E4" s="184" t="s">
        <v>2</v>
      </c>
      <c r="F4" s="169" t="s">
        <v>12</v>
      </c>
      <c r="G4" s="171"/>
      <c r="H4" s="182" t="s">
        <v>18</v>
      </c>
      <c r="I4" s="169"/>
      <c r="J4" s="170"/>
      <c r="K4" s="170"/>
      <c r="L4" s="170"/>
      <c r="M4" s="170"/>
      <c r="N4" s="171"/>
    </row>
    <row r="5" spans="1:14" ht="19.5" customHeight="1" thickBot="1" x14ac:dyDescent="0.4">
      <c r="A5" s="152"/>
      <c r="B5" s="152"/>
      <c r="C5" s="152"/>
      <c r="D5" s="152"/>
      <c r="E5" s="185"/>
      <c r="F5" s="27" t="s">
        <v>13</v>
      </c>
      <c r="G5" s="28" t="s">
        <v>14</v>
      </c>
      <c r="H5" s="183"/>
      <c r="I5" s="172" t="s">
        <v>26</v>
      </c>
      <c r="J5" s="173"/>
      <c r="K5" s="176" t="s">
        <v>27</v>
      </c>
      <c r="L5" s="177"/>
      <c r="M5" s="177"/>
      <c r="N5" s="178"/>
    </row>
    <row r="6" spans="1:14" ht="29.25" customHeight="1" thickBot="1" x14ac:dyDescent="0.4">
      <c r="A6" s="156"/>
      <c r="B6" s="156"/>
      <c r="C6" s="156"/>
      <c r="D6" s="156"/>
      <c r="E6" s="186"/>
      <c r="F6" s="27"/>
      <c r="G6" s="28"/>
      <c r="H6" s="29"/>
      <c r="I6" s="174"/>
      <c r="J6" s="175"/>
      <c r="K6" s="179"/>
      <c r="L6" s="180"/>
      <c r="M6" s="180"/>
      <c r="N6" s="181"/>
    </row>
    <row r="7" spans="1:14" ht="63" customHeight="1" thickBot="1" x14ac:dyDescent="0.4">
      <c r="A7" s="153">
        <v>1</v>
      </c>
      <c r="B7" s="151" t="s">
        <v>29</v>
      </c>
      <c r="C7" s="151" t="s">
        <v>28</v>
      </c>
      <c r="D7" s="153" t="s">
        <v>62</v>
      </c>
      <c r="E7" s="151">
        <v>17</v>
      </c>
      <c r="F7" s="27"/>
      <c r="G7" s="28"/>
      <c r="H7" s="29"/>
      <c r="I7" s="84">
        <f>K7+5696700</f>
        <v>13096700</v>
      </c>
      <c r="J7" s="85"/>
      <c r="K7" s="84">
        <v>7400000</v>
      </c>
      <c r="L7" s="85"/>
      <c r="M7" s="85"/>
      <c r="N7" s="86"/>
    </row>
    <row r="8" spans="1:14" ht="40.5" customHeight="1" thickBot="1" x14ac:dyDescent="0.4">
      <c r="A8" s="154"/>
      <c r="B8" s="152"/>
      <c r="C8" s="152"/>
      <c r="D8" s="154"/>
      <c r="E8" s="152"/>
      <c r="F8" s="27"/>
      <c r="G8" s="28"/>
      <c r="H8" s="30"/>
      <c r="I8" s="31" t="s">
        <v>19</v>
      </c>
      <c r="J8" s="31" t="s">
        <v>20</v>
      </c>
      <c r="K8" s="31" t="s">
        <v>19</v>
      </c>
      <c r="L8" s="31" t="s">
        <v>20</v>
      </c>
      <c r="M8" s="31" t="s">
        <v>21</v>
      </c>
      <c r="N8" s="31" t="s">
        <v>22</v>
      </c>
    </row>
    <row r="9" spans="1:14" ht="94.5" customHeight="1" thickBot="1" x14ac:dyDescent="0.3">
      <c r="A9" s="154"/>
      <c r="B9" s="152"/>
      <c r="C9" s="156"/>
      <c r="D9" s="155"/>
      <c r="E9" s="156"/>
      <c r="F9" s="32" t="s">
        <v>3</v>
      </c>
      <c r="G9" s="32" t="s">
        <v>4</v>
      </c>
      <c r="H9" s="3">
        <v>641261</v>
      </c>
      <c r="I9" s="7">
        <v>7118020</v>
      </c>
      <c r="J9" s="33">
        <f>I7-I9</f>
        <v>5978680</v>
      </c>
      <c r="K9" s="33">
        <v>1850000</v>
      </c>
      <c r="L9" s="33">
        <v>1850000</v>
      </c>
      <c r="M9" s="33">
        <v>1850000</v>
      </c>
      <c r="N9" s="33">
        <v>1850000</v>
      </c>
    </row>
    <row r="10" spans="1:14" ht="71.25" customHeight="1" thickBot="1" x14ac:dyDescent="0.3">
      <c r="A10" s="154"/>
      <c r="B10" s="152"/>
      <c r="C10" s="151" t="s">
        <v>43</v>
      </c>
      <c r="D10" s="153" t="s">
        <v>61</v>
      </c>
      <c r="E10" s="151">
        <v>18</v>
      </c>
      <c r="F10" s="32" t="s">
        <v>5</v>
      </c>
      <c r="G10" s="32" t="s">
        <v>6</v>
      </c>
      <c r="H10" s="3">
        <v>709194</v>
      </c>
      <c r="I10" s="84">
        <f>K10+5696700</f>
        <v>13846700</v>
      </c>
      <c r="J10" s="85"/>
      <c r="K10" s="84">
        <v>8150000</v>
      </c>
      <c r="L10" s="85"/>
      <c r="M10" s="85"/>
      <c r="N10" s="86"/>
    </row>
    <row r="11" spans="1:14" ht="38.25" customHeight="1" thickBot="1" x14ac:dyDescent="0.3">
      <c r="A11" s="154"/>
      <c r="B11" s="152"/>
      <c r="C11" s="152"/>
      <c r="D11" s="154"/>
      <c r="E11" s="152"/>
      <c r="F11" s="34"/>
      <c r="G11" s="34"/>
      <c r="H11" s="3"/>
      <c r="I11" s="31" t="s">
        <v>19</v>
      </c>
      <c r="J11" s="31" t="s">
        <v>20</v>
      </c>
      <c r="K11" s="31" t="s">
        <v>19</v>
      </c>
      <c r="L11" s="31" t="s">
        <v>20</v>
      </c>
      <c r="M11" s="31" t="s">
        <v>21</v>
      </c>
      <c r="N11" s="31" t="s">
        <v>22</v>
      </c>
    </row>
    <row r="12" spans="1:14" ht="123" customHeight="1" thickBot="1" x14ac:dyDescent="0.3">
      <c r="A12" s="154"/>
      <c r="B12" s="152"/>
      <c r="C12" s="156"/>
      <c r="D12" s="155"/>
      <c r="E12" s="156"/>
      <c r="F12" s="34"/>
      <c r="G12" s="34"/>
      <c r="H12" s="3"/>
      <c r="I12" s="31">
        <v>7493020</v>
      </c>
      <c r="J12" s="31">
        <f>I10-I12</f>
        <v>6353680</v>
      </c>
      <c r="K12" s="31">
        <v>2037500</v>
      </c>
      <c r="L12" s="31">
        <v>2037500</v>
      </c>
      <c r="M12" s="31">
        <v>2037500</v>
      </c>
      <c r="N12" s="31">
        <v>2037500</v>
      </c>
    </row>
    <row r="13" spans="1:14" ht="50.25" customHeight="1" thickBot="1" x14ac:dyDescent="0.3">
      <c r="A13" s="154"/>
      <c r="B13" s="152"/>
      <c r="C13" s="151" t="s">
        <v>44</v>
      </c>
      <c r="D13" s="153" t="s">
        <v>51</v>
      </c>
      <c r="E13" s="151">
        <v>17</v>
      </c>
      <c r="F13" s="35" t="s">
        <v>3</v>
      </c>
      <c r="G13" s="35" t="s">
        <v>4</v>
      </c>
      <c r="H13" s="31">
        <v>641261</v>
      </c>
      <c r="I13" s="84">
        <f>K13+5696700</f>
        <v>13096700</v>
      </c>
      <c r="J13" s="85"/>
      <c r="K13" s="84">
        <v>7400000</v>
      </c>
      <c r="L13" s="85"/>
      <c r="M13" s="85"/>
      <c r="N13" s="86"/>
    </row>
    <row r="14" spans="1:14" ht="48" customHeight="1" thickBot="1" x14ac:dyDescent="0.3">
      <c r="A14" s="154"/>
      <c r="B14" s="152"/>
      <c r="C14" s="152"/>
      <c r="D14" s="154"/>
      <c r="E14" s="152"/>
      <c r="F14" s="34"/>
      <c r="G14" s="34"/>
      <c r="H14" s="31"/>
      <c r="I14" s="31" t="s">
        <v>19</v>
      </c>
      <c r="J14" s="31" t="s">
        <v>20</v>
      </c>
      <c r="K14" s="31" t="s">
        <v>19</v>
      </c>
      <c r="L14" s="31" t="s">
        <v>20</v>
      </c>
      <c r="M14" s="31" t="s">
        <v>21</v>
      </c>
      <c r="N14" s="31" t="s">
        <v>22</v>
      </c>
    </row>
    <row r="15" spans="1:14" ht="51.75" customHeight="1" thickBot="1" x14ac:dyDescent="0.3">
      <c r="A15" s="154"/>
      <c r="B15" s="156"/>
      <c r="C15" s="152"/>
      <c r="D15" s="155"/>
      <c r="E15" s="156"/>
      <c r="F15" s="34"/>
      <c r="G15" s="34"/>
      <c r="H15" s="31"/>
      <c r="I15" s="33">
        <v>7118020</v>
      </c>
      <c r="J15" s="33">
        <f>I13-I15</f>
        <v>5978680</v>
      </c>
      <c r="K15" s="33">
        <v>1850000</v>
      </c>
      <c r="L15" s="33">
        <v>1850000</v>
      </c>
      <c r="M15" s="33">
        <v>1850000</v>
      </c>
      <c r="N15" s="33">
        <v>1850000</v>
      </c>
    </row>
    <row r="16" spans="1:14" ht="23.25" customHeight="1" thickBot="1" x14ac:dyDescent="0.3">
      <c r="A16" s="190" t="s">
        <v>52</v>
      </c>
      <c r="B16" s="194"/>
      <c r="C16" s="194"/>
      <c r="D16" s="195"/>
      <c r="E16" s="34"/>
      <c r="F16" s="34"/>
      <c r="G16" s="34"/>
      <c r="H16" s="31"/>
      <c r="I16" s="172" t="s">
        <v>26</v>
      </c>
      <c r="J16" s="173"/>
      <c r="K16" s="176" t="s">
        <v>27</v>
      </c>
      <c r="L16" s="177"/>
      <c r="M16" s="177"/>
      <c r="N16" s="178"/>
    </row>
    <row r="17" spans="1:29" ht="23.25" customHeight="1" thickBot="1" x14ac:dyDescent="0.3">
      <c r="A17" s="196"/>
      <c r="B17" s="197"/>
      <c r="C17" s="197"/>
      <c r="D17" s="198"/>
      <c r="E17" s="34"/>
      <c r="F17" s="34"/>
      <c r="G17" s="34"/>
      <c r="H17" s="31"/>
      <c r="I17" s="174"/>
      <c r="J17" s="175"/>
      <c r="K17" s="179"/>
      <c r="L17" s="180"/>
      <c r="M17" s="180"/>
      <c r="N17" s="181"/>
    </row>
    <row r="18" spans="1:29" ht="60.75" customHeight="1" thickBot="1" x14ac:dyDescent="0.3">
      <c r="A18" s="153">
        <v>2</v>
      </c>
      <c r="B18" s="151" t="s">
        <v>53</v>
      </c>
      <c r="C18" s="147" t="s">
        <v>63</v>
      </c>
      <c r="D18" s="148"/>
      <c r="E18" s="151">
        <v>19</v>
      </c>
      <c r="F18" s="32" t="s">
        <v>8</v>
      </c>
      <c r="G18" s="32" t="s">
        <v>9</v>
      </c>
      <c r="H18" s="31">
        <v>777127</v>
      </c>
      <c r="I18" s="84">
        <f>K18+5696700</f>
        <v>14664700</v>
      </c>
      <c r="J18" s="85"/>
      <c r="K18" s="84">
        <v>8968000</v>
      </c>
      <c r="L18" s="85"/>
      <c r="M18" s="85"/>
      <c r="N18" s="86"/>
    </row>
    <row r="19" spans="1:29" ht="57.75" customHeight="1" thickBot="1" x14ac:dyDescent="0.3">
      <c r="A19" s="154"/>
      <c r="B19" s="152"/>
      <c r="C19" s="165"/>
      <c r="D19" s="166"/>
      <c r="E19" s="156"/>
      <c r="F19" s="34"/>
      <c r="G19" s="34"/>
      <c r="H19" s="31"/>
      <c r="I19" s="31">
        <v>7902020</v>
      </c>
      <c r="J19" s="31">
        <f>I18-I19</f>
        <v>6762680</v>
      </c>
      <c r="K19" s="33">
        <v>2242000</v>
      </c>
      <c r="L19" s="33">
        <v>2242000</v>
      </c>
      <c r="M19" s="33">
        <v>2242000</v>
      </c>
      <c r="N19" s="33">
        <v>2242000</v>
      </c>
    </row>
    <row r="20" spans="1:29" ht="78.75" customHeight="1" thickBot="1" x14ac:dyDescent="0.5">
      <c r="A20" s="154"/>
      <c r="B20" s="152"/>
      <c r="C20" s="147" t="s">
        <v>54</v>
      </c>
      <c r="D20" s="148"/>
      <c r="E20" s="190">
        <v>20</v>
      </c>
      <c r="F20" s="35" t="s">
        <v>10</v>
      </c>
      <c r="G20" s="35" t="s">
        <v>11</v>
      </c>
      <c r="H20" s="31">
        <v>845060</v>
      </c>
      <c r="I20" s="84">
        <f>K20+5696700</f>
        <v>15396700</v>
      </c>
      <c r="J20" s="85"/>
      <c r="K20" s="84">
        <v>9700000</v>
      </c>
      <c r="L20" s="85"/>
      <c r="M20" s="85"/>
      <c r="N20" s="86"/>
      <c r="AC20" s="70"/>
    </row>
    <row r="21" spans="1:29" ht="94.5" customHeight="1" thickBot="1" x14ac:dyDescent="0.3">
      <c r="A21" s="155"/>
      <c r="B21" s="156"/>
      <c r="C21" s="165"/>
      <c r="D21" s="166"/>
      <c r="E21" s="191"/>
      <c r="F21" s="45"/>
      <c r="G21" s="45"/>
      <c r="H21" s="4"/>
      <c r="I21" s="31">
        <v>8268020</v>
      </c>
      <c r="J21" s="31">
        <f>I20-I21</f>
        <v>7128680</v>
      </c>
      <c r="K21" s="33">
        <v>2425000</v>
      </c>
      <c r="L21" s="33">
        <v>2425000</v>
      </c>
      <c r="M21" s="33">
        <v>2425000</v>
      </c>
      <c r="N21" s="33">
        <v>2425000</v>
      </c>
    </row>
    <row r="22" spans="1:29" ht="37.5" customHeight="1" thickBot="1" x14ac:dyDescent="0.4">
      <c r="A22" s="192"/>
      <c r="B22" s="193"/>
      <c r="C22" s="187" t="s">
        <v>52</v>
      </c>
      <c r="D22" s="188"/>
      <c r="E22" s="187" t="s">
        <v>27</v>
      </c>
      <c r="F22" s="188"/>
      <c r="G22" s="188"/>
      <c r="H22" s="188"/>
      <c r="I22" s="188"/>
      <c r="J22" s="188"/>
      <c r="K22" s="188"/>
      <c r="L22" s="188"/>
      <c r="M22" s="188"/>
      <c r="N22" s="189"/>
    </row>
    <row r="23" spans="1:29" ht="60" customHeight="1" thickBot="1" x14ac:dyDescent="0.4">
      <c r="A23" s="153">
        <v>4</v>
      </c>
      <c r="B23" s="151" t="s">
        <v>34</v>
      </c>
      <c r="C23" s="149" t="s">
        <v>55</v>
      </c>
      <c r="D23" s="150"/>
      <c r="E23" s="152">
        <v>10</v>
      </c>
      <c r="F23" s="36"/>
      <c r="G23" s="37"/>
      <c r="H23" s="38"/>
      <c r="I23" s="163"/>
      <c r="J23" s="163"/>
      <c r="K23" s="84">
        <v>8623000</v>
      </c>
      <c r="L23" s="85"/>
      <c r="M23" s="85"/>
      <c r="N23" s="86"/>
    </row>
    <row r="24" spans="1:29" ht="24" thickBot="1" x14ac:dyDescent="0.4">
      <c r="A24" s="154"/>
      <c r="B24" s="152"/>
      <c r="C24" s="149"/>
      <c r="D24" s="150"/>
      <c r="E24" s="152"/>
      <c r="F24" s="39"/>
      <c r="G24" s="37"/>
      <c r="H24" s="38"/>
      <c r="I24" s="163"/>
      <c r="J24" s="163"/>
      <c r="K24" s="31" t="s">
        <v>19</v>
      </c>
      <c r="L24" s="31" t="s">
        <v>20</v>
      </c>
      <c r="M24" s="31" t="s">
        <v>21</v>
      </c>
      <c r="N24" s="31" t="s">
        <v>22</v>
      </c>
    </row>
    <row r="25" spans="1:29" ht="24" thickBot="1" x14ac:dyDescent="0.4">
      <c r="A25" s="154"/>
      <c r="B25" s="152"/>
      <c r="C25" s="165"/>
      <c r="D25" s="166"/>
      <c r="E25" s="156"/>
      <c r="F25" s="39"/>
      <c r="G25" s="37"/>
      <c r="H25" s="38"/>
      <c r="I25" s="163"/>
      <c r="J25" s="163"/>
      <c r="K25" s="33">
        <v>2155750</v>
      </c>
      <c r="L25" s="33">
        <v>2155750</v>
      </c>
      <c r="M25" s="33">
        <v>2155750</v>
      </c>
      <c r="N25" s="33">
        <v>2155750</v>
      </c>
    </row>
    <row r="26" spans="1:29" ht="45.75" thickBot="1" x14ac:dyDescent="0.4">
      <c r="A26" s="154"/>
      <c r="B26" s="152"/>
      <c r="C26" s="147" t="s">
        <v>56</v>
      </c>
      <c r="D26" s="148"/>
      <c r="E26" s="151">
        <v>11</v>
      </c>
      <c r="F26" s="39" t="s">
        <v>15</v>
      </c>
      <c r="G26" s="37"/>
      <c r="H26" s="38"/>
      <c r="I26" s="163"/>
      <c r="J26" s="163"/>
      <c r="K26" s="84">
        <v>9444000</v>
      </c>
      <c r="L26" s="85"/>
      <c r="M26" s="85"/>
      <c r="N26" s="86"/>
    </row>
    <row r="27" spans="1:29" ht="24" thickBot="1" x14ac:dyDescent="0.4">
      <c r="A27" s="154"/>
      <c r="B27" s="152"/>
      <c r="C27" s="149"/>
      <c r="D27" s="150"/>
      <c r="E27" s="152"/>
      <c r="F27" s="40"/>
      <c r="G27" s="37"/>
      <c r="H27" s="38"/>
      <c r="I27" s="163"/>
      <c r="J27" s="163"/>
      <c r="K27" s="31" t="s">
        <v>19</v>
      </c>
      <c r="L27" s="31" t="s">
        <v>20</v>
      </c>
      <c r="M27" s="31" t="s">
        <v>21</v>
      </c>
      <c r="N27" s="31" t="s">
        <v>22</v>
      </c>
    </row>
    <row r="28" spans="1:29" ht="24" thickBot="1" x14ac:dyDescent="0.4">
      <c r="A28" s="154"/>
      <c r="B28" s="152"/>
      <c r="C28" s="165"/>
      <c r="D28" s="166"/>
      <c r="E28" s="156"/>
      <c r="F28" s="40"/>
      <c r="G28" s="37"/>
      <c r="H28" s="38"/>
      <c r="I28" s="164"/>
      <c r="J28" s="164"/>
      <c r="K28" s="33">
        <v>2361000</v>
      </c>
      <c r="L28" s="33">
        <v>2361000</v>
      </c>
      <c r="M28" s="33">
        <v>2361000</v>
      </c>
      <c r="N28" s="33">
        <v>2361000</v>
      </c>
    </row>
    <row r="29" spans="1:29" ht="38.25" customHeight="1" thickBot="1" x14ac:dyDescent="0.4">
      <c r="A29" s="153">
        <v>5</v>
      </c>
      <c r="B29" s="151" t="s">
        <v>37</v>
      </c>
      <c r="C29" s="149" t="s">
        <v>57</v>
      </c>
      <c r="D29" s="150"/>
      <c r="E29" s="152">
        <v>11</v>
      </c>
      <c r="F29" s="39"/>
      <c r="G29" s="37"/>
      <c r="H29" s="38"/>
      <c r="I29" s="162"/>
      <c r="J29" s="162"/>
      <c r="K29" s="84">
        <v>9485000</v>
      </c>
      <c r="L29" s="85"/>
      <c r="M29" s="85"/>
      <c r="N29" s="86"/>
    </row>
    <row r="30" spans="1:29" ht="30.75" customHeight="1" thickBot="1" x14ac:dyDescent="0.4">
      <c r="A30" s="154"/>
      <c r="B30" s="152"/>
      <c r="C30" s="149"/>
      <c r="D30" s="150"/>
      <c r="E30" s="152"/>
      <c r="F30" s="39"/>
      <c r="G30" s="37"/>
      <c r="H30" s="38"/>
      <c r="I30" s="163"/>
      <c r="J30" s="163"/>
      <c r="K30" s="31" t="s">
        <v>19</v>
      </c>
      <c r="L30" s="31" t="s">
        <v>20</v>
      </c>
      <c r="M30" s="31" t="s">
        <v>21</v>
      </c>
      <c r="N30" s="31" t="s">
        <v>22</v>
      </c>
    </row>
    <row r="31" spans="1:29" ht="36" customHeight="1" thickBot="1" x14ac:dyDescent="0.4">
      <c r="A31" s="154"/>
      <c r="B31" s="152"/>
      <c r="C31" s="165"/>
      <c r="D31" s="166"/>
      <c r="E31" s="156"/>
      <c r="F31" s="39"/>
      <c r="G31" s="37"/>
      <c r="H31" s="38"/>
      <c r="I31" s="163"/>
      <c r="J31" s="163"/>
      <c r="K31" s="33">
        <v>2371250</v>
      </c>
      <c r="L31" s="33">
        <v>2371250</v>
      </c>
      <c r="M31" s="33">
        <v>2371250</v>
      </c>
      <c r="N31" s="33">
        <v>2371250</v>
      </c>
    </row>
    <row r="32" spans="1:29" ht="39" customHeight="1" thickBot="1" x14ac:dyDescent="0.4">
      <c r="A32" s="154"/>
      <c r="B32" s="152"/>
      <c r="C32" s="147" t="s">
        <v>58</v>
      </c>
      <c r="D32" s="148"/>
      <c r="E32" s="151">
        <v>12</v>
      </c>
      <c r="F32" s="39" t="s">
        <v>15</v>
      </c>
      <c r="G32" s="37"/>
      <c r="H32" s="38"/>
      <c r="I32" s="163"/>
      <c r="J32" s="163"/>
      <c r="K32" s="84">
        <v>10303000</v>
      </c>
      <c r="L32" s="85"/>
      <c r="M32" s="85"/>
      <c r="N32" s="86"/>
    </row>
    <row r="33" spans="1:14" ht="39" customHeight="1" thickBot="1" x14ac:dyDescent="0.4">
      <c r="A33" s="154"/>
      <c r="B33" s="152"/>
      <c r="C33" s="149"/>
      <c r="D33" s="150"/>
      <c r="E33" s="152"/>
      <c r="F33" s="40"/>
      <c r="G33" s="37"/>
      <c r="H33" s="38"/>
      <c r="I33" s="163"/>
      <c r="J33" s="163"/>
      <c r="K33" s="31" t="s">
        <v>19</v>
      </c>
      <c r="L33" s="31" t="s">
        <v>20</v>
      </c>
      <c r="M33" s="31" t="s">
        <v>21</v>
      </c>
      <c r="N33" s="31" t="s">
        <v>22</v>
      </c>
    </row>
    <row r="34" spans="1:14" ht="39" customHeight="1" thickBot="1" x14ac:dyDescent="0.4">
      <c r="A34" s="154"/>
      <c r="B34" s="152"/>
      <c r="C34" s="149"/>
      <c r="D34" s="150"/>
      <c r="E34" s="152"/>
      <c r="F34" s="40"/>
      <c r="G34" s="37"/>
      <c r="H34" s="38"/>
      <c r="I34" s="164"/>
      <c r="J34" s="164"/>
      <c r="K34" s="33">
        <v>2575750</v>
      </c>
      <c r="L34" s="33">
        <v>2575750</v>
      </c>
      <c r="M34" s="33">
        <v>2575750</v>
      </c>
      <c r="N34" s="33">
        <v>2575750</v>
      </c>
    </row>
    <row r="35" spans="1:14" ht="48" customHeight="1" thickBot="1" x14ac:dyDescent="0.4">
      <c r="A35" s="153">
        <v>6</v>
      </c>
      <c r="B35" s="151" t="s">
        <v>38</v>
      </c>
      <c r="C35" s="157" t="s">
        <v>91</v>
      </c>
      <c r="D35" s="158"/>
      <c r="E35" s="151">
        <v>10</v>
      </c>
      <c r="F35" s="159" t="s">
        <v>15</v>
      </c>
      <c r="G35" s="41"/>
      <c r="H35" s="42"/>
      <c r="I35" s="162"/>
      <c r="J35" s="162"/>
      <c r="K35" s="84">
        <v>8623000</v>
      </c>
      <c r="L35" s="85"/>
      <c r="M35" s="85"/>
      <c r="N35" s="86"/>
    </row>
    <row r="36" spans="1:14" ht="44.25" customHeight="1" thickBot="1" x14ac:dyDescent="0.4">
      <c r="A36" s="154"/>
      <c r="B36" s="152"/>
      <c r="C36" s="147" t="s">
        <v>59</v>
      </c>
      <c r="D36" s="148"/>
      <c r="E36" s="152"/>
      <c r="F36" s="160"/>
      <c r="G36" s="37"/>
      <c r="H36" s="38"/>
      <c r="I36" s="163"/>
      <c r="J36" s="163"/>
      <c r="K36" s="31" t="s">
        <v>19</v>
      </c>
      <c r="L36" s="31" t="s">
        <v>20</v>
      </c>
      <c r="M36" s="31" t="s">
        <v>21</v>
      </c>
      <c r="N36" s="31" t="s">
        <v>22</v>
      </c>
    </row>
    <row r="37" spans="1:14" ht="39" customHeight="1" thickBot="1" x14ac:dyDescent="0.4">
      <c r="A37" s="155"/>
      <c r="B37" s="156"/>
      <c r="C37" s="165"/>
      <c r="D37" s="166"/>
      <c r="E37" s="156"/>
      <c r="F37" s="161"/>
      <c r="G37" s="43"/>
      <c r="H37" s="44"/>
      <c r="I37" s="164"/>
      <c r="J37" s="164"/>
      <c r="K37" s="33">
        <v>2155750</v>
      </c>
      <c r="L37" s="33">
        <v>2155750</v>
      </c>
      <c r="M37" s="33">
        <v>2155750</v>
      </c>
      <c r="N37" s="33">
        <v>2155750</v>
      </c>
    </row>
    <row r="39" spans="1:14" ht="57" customHeight="1" x14ac:dyDescent="0.25">
      <c r="A39" s="146" t="s">
        <v>60</v>
      </c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</row>
  </sheetData>
  <mergeCells count="72">
    <mergeCell ref="C13:C15"/>
    <mergeCell ref="C20:D21"/>
    <mergeCell ref="I16:J17"/>
    <mergeCell ref="K16:N17"/>
    <mergeCell ref="A18:A21"/>
    <mergeCell ref="A16:D17"/>
    <mergeCell ref="A23:A28"/>
    <mergeCell ref="B18:B21"/>
    <mergeCell ref="C18:D19"/>
    <mergeCell ref="A22:B22"/>
    <mergeCell ref="C22:D22"/>
    <mergeCell ref="E22:N22"/>
    <mergeCell ref="E20:E21"/>
    <mergeCell ref="I18:J18"/>
    <mergeCell ref="K26:N26"/>
    <mergeCell ref="E18:E19"/>
    <mergeCell ref="K18:N18"/>
    <mergeCell ref="I20:J20"/>
    <mergeCell ref="K20:N20"/>
    <mergeCell ref="K23:N23"/>
    <mergeCell ref="A2:N2"/>
    <mergeCell ref="A3:N3"/>
    <mergeCell ref="I4:N4"/>
    <mergeCell ref="I5:J6"/>
    <mergeCell ref="K5:N6"/>
    <mergeCell ref="H4:H5"/>
    <mergeCell ref="E4:E6"/>
    <mergeCell ref="A4:A6"/>
    <mergeCell ref="B4:B6"/>
    <mergeCell ref="C4:C6"/>
    <mergeCell ref="D4:D6"/>
    <mergeCell ref="F4:G4"/>
    <mergeCell ref="C7:C9"/>
    <mergeCell ref="B7:B15"/>
    <mergeCell ref="A7:A15"/>
    <mergeCell ref="K7:N7"/>
    <mergeCell ref="I10:J10"/>
    <mergeCell ref="K10:N10"/>
    <mergeCell ref="D7:D9"/>
    <mergeCell ref="D13:D15"/>
    <mergeCell ref="C10:C12"/>
    <mergeCell ref="D10:D12"/>
    <mergeCell ref="E7:E9"/>
    <mergeCell ref="E13:E15"/>
    <mergeCell ref="I7:J7"/>
    <mergeCell ref="E10:E12"/>
    <mergeCell ref="I13:J13"/>
    <mergeCell ref="K13:N13"/>
    <mergeCell ref="E29:E31"/>
    <mergeCell ref="I29:J34"/>
    <mergeCell ref="B23:B28"/>
    <mergeCell ref="C23:D25"/>
    <mergeCell ref="E23:E25"/>
    <mergeCell ref="I23:J28"/>
    <mergeCell ref="C26:D28"/>
    <mergeCell ref="E26:E28"/>
    <mergeCell ref="A39:L39"/>
    <mergeCell ref="K29:N29"/>
    <mergeCell ref="C32:D34"/>
    <mergeCell ref="E32:E34"/>
    <mergeCell ref="K32:N32"/>
    <mergeCell ref="A35:A37"/>
    <mergeCell ref="B35:B37"/>
    <mergeCell ref="C35:D35"/>
    <mergeCell ref="E35:E37"/>
    <mergeCell ref="F35:F37"/>
    <mergeCell ref="I35:J37"/>
    <mergeCell ref="K35:N35"/>
    <mergeCell ref="C36:D37"/>
    <mergeCell ref="A29:A34"/>
    <mergeCell ref="B29:B34"/>
    <mergeCell ref="C29:D31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3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1-2-kurslar</vt:lpstr>
      <vt:lpstr>yuqori kurslar</vt:lpstr>
      <vt:lpstr>bitiruvchi kurslar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Professional</cp:lastModifiedBy>
  <cp:lastPrinted>2025-10-08T05:02:24Z</cp:lastPrinted>
  <dcterms:created xsi:type="dcterms:W3CDTF">2020-08-18T04:40:03Z</dcterms:created>
  <dcterms:modified xsi:type="dcterms:W3CDTF">2025-10-08T05:02:29Z</dcterms:modified>
</cp:coreProperties>
</file>